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ventivo Staff_40" sheetId="1" r:id="rId1"/>
    <sheet name="DeMinimis" sheetId="2" r:id="rId2"/>
    <sheet name="Aiuti alla Formazione" sheetId="3" r:id="rId3"/>
  </sheets>
  <definedNames>
    <definedName name="_xlnm.Print_Titles" localSheetId="2">'Aiuti alla Formazione'!$9:$9</definedName>
    <definedName name="_xlnm.Print_Titles" localSheetId="1">'DeMinimis'!$8:$8</definedName>
    <definedName name="Scegli_">'Aiuti alla Formazione'!$B$10:$B$19</definedName>
    <definedName name="Print_Titles_0" localSheetId="1">'DeMinimis'!$8:$8</definedName>
    <definedName name="Print_Titles_0_0" localSheetId="1">'DeMinimis'!$8:$8</definedName>
    <definedName name="Print_Titles_0_0_0" localSheetId="1">'DeMinimis'!$8:$8</definedName>
    <definedName name="Print_Titles_0_0_0_0" localSheetId="1">'DeMinimis'!$8:$8</definedName>
    <definedName name="Print_Titles_0_0_0_0_0" localSheetId="1">'DeMinimis'!$8:$8</definedName>
    <definedName name="Print_Titles_0_0_0_0_0_0" localSheetId="1">'DeMinimis'!$8:$8</definedName>
    <definedName name="Print_Titles_0_0_0_0_0_0_0" localSheetId="1">'DeMinimis'!$8:$8</definedName>
    <definedName name="Print_Titles_0_0_0_0_0_0_0_0" localSheetId="1">'DeMinimis'!$8:$8</definedName>
    <definedName name="Print_Titles_0_0_0_0_0_0_0_0_0" localSheetId="1">'DeMinimis'!$8:$8</definedName>
    <definedName name="Print_Titles_0" localSheetId="2">'Aiuti alla Formazione'!$9:$9</definedName>
    <definedName name="Print_Titles_0_0" localSheetId="2">'Aiuti alla Formazione'!$9:$9</definedName>
    <definedName name="Print_Titles_0_0_0" localSheetId="2">'Aiuti alla Formazione'!$9:$9</definedName>
    <definedName name="Print_Titles_0_0_0_0" localSheetId="2">'Aiuti alla Formazione'!$9:$9</definedName>
    <definedName name="Print_Titles_0_0_0_0_0" localSheetId="2">'Aiuti alla Formazione'!$9:$9</definedName>
    <definedName name="Print_Titles_0_0_0_0_0_0" localSheetId="2">'Aiuti alla Formazione'!$9:$9</definedName>
    <definedName name="Print_Titles_0_0_0_0_0_0_0" localSheetId="2">'Aiuti alla Formazione'!$9:$9</definedName>
    <definedName name="Print_Titles_0_0_0_0_0_0_0_0" localSheetId="2">'Aiuti alla Formazione'!$9:$9</definedName>
    <definedName name="Print_Titles_0_0_0_0_0_0_0_0_0" localSheetId="2">'Aiuti alla Formazione'!$9:$9</definedName>
  </definedNames>
  <calcPr fullCalcOnLoad="1"/>
</workbook>
</file>

<file path=xl/sharedStrings.xml><?xml version="1.0" encoding="utf-8"?>
<sst xmlns="http://schemas.openxmlformats.org/spreadsheetml/2006/main" count="379" uniqueCount="166">
  <si>
    <t>ALLEGATO 4
SCHEDA PREVISIONE FINANZIARIA PROGETTO 
(PER SIMULAZIONE_ DA NON ALLEGARE AL FORMULARIO ONLINE)</t>
  </si>
  <si>
    <t>POR FSE 2014-2020 - REGIONE TOSCANA</t>
  </si>
  <si>
    <t>OPERAZIONE A TASSO FORFETTARIO FINO AL 40 % APPLICATO AI COSTI DIRETTI DI PERSONALE</t>
  </si>
  <si>
    <t>TITOLO PROGETTO:</t>
  </si>
  <si>
    <r>
      <rPr>
        <b/>
        <sz val="12"/>
        <rFont val="Arial Narrow"/>
        <family val="2"/>
      </rPr>
      <t xml:space="preserve">CODICE  </t>
    </r>
    <r>
      <rPr>
        <sz val="12"/>
        <rFont val="Arial Narrow"/>
        <family val="2"/>
      </rPr>
      <t>(a cura dell'Autorità di Gestione)</t>
    </r>
    <r>
      <rPr>
        <b/>
        <sz val="12"/>
        <rFont val="Arial Narrow"/>
        <family val="2"/>
      </rPr>
      <t xml:space="preserve">: </t>
    </r>
  </si>
  <si>
    <t>Inserisci percentuale tasso forfettario</t>
  </si>
  <si>
    <t>A</t>
  </si>
  <si>
    <t>RICAVI</t>
  </si>
  <si>
    <t>B</t>
  </si>
  <si>
    <t>COSTI DIRETTI DI PROGETTO</t>
  </si>
  <si>
    <t>B1</t>
  </si>
  <si>
    <t>PREPARAZIONE</t>
  </si>
  <si>
    <t>B 1.2</t>
  </si>
  <si>
    <t>IDEAZIONE E PROGETTAZIONE INTERVENTO</t>
  </si>
  <si>
    <t>B 1.2.2</t>
  </si>
  <si>
    <t>Progettisti interni</t>
  </si>
  <si>
    <t>B 1.2.3</t>
  </si>
  <si>
    <t>Progettisti esterni</t>
  </si>
  <si>
    <t xml:space="preserve">B.1.6 </t>
  </si>
  <si>
    <t>ALTRO PERSONALE DELLA FUNZIONE "PREPARAZIONE" (diverso dai progettisti)</t>
  </si>
  <si>
    <t>B 2</t>
  </si>
  <si>
    <t>REALIZZAZIONE</t>
  </si>
  <si>
    <t>B 2.1</t>
  </si>
  <si>
    <t>DOCENZA/ORIENTAMENTO</t>
  </si>
  <si>
    <t>B 2.1.1</t>
  </si>
  <si>
    <t>Docenti junior interni</t>
  </si>
  <si>
    <t>B 2.1.2</t>
  </si>
  <si>
    <t>Docenti senior interni</t>
  </si>
  <si>
    <t>B 2.1.3</t>
  </si>
  <si>
    <t>Codocenti interni</t>
  </si>
  <si>
    <t>B 2.1.4</t>
  </si>
  <si>
    <t>Docenti junior esterni (fascia B)</t>
  </si>
  <si>
    <t>B 2.1.5</t>
  </si>
  <si>
    <t>Docenti senior esterni (fascia A)</t>
  </si>
  <si>
    <t>B 2.1.6</t>
  </si>
  <si>
    <t>Codocenti esterni /docenti esterni (fascia C)</t>
  </si>
  <si>
    <t>B 2.1.10</t>
  </si>
  <si>
    <t>Orientatori interni</t>
  </si>
  <si>
    <t>B 2.1.11</t>
  </si>
  <si>
    <t>Orientatori esterni</t>
  </si>
  <si>
    <t>B 2.2</t>
  </si>
  <si>
    <t>TUTORAGGIO</t>
  </si>
  <si>
    <t>B 2.2.1</t>
  </si>
  <si>
    <t>Tutor interni</t>
  </si>
  <si>
    <t>B 2.2.2</t>
  </si>
  <si>
    <t>Tutor esterni</t>
  </si>
  <si>
    <t>B 2.2.3</t>
  </si>
  <si>
    <t>Tutor FAD interni</t>
  </si>
  <si>
    <t>B 2.2.4</t>
  </si>
  <si>
    <t>Tutor FAD esterni</t>
  </si>
  <si>
    <t>B 2.3</t>
  </si>
  <si>
    <t>PERSONALE TECNICO AMMINISTRATIVO</t>
  </si>
  <si>
    <t>B 2.3.1</t>
  </si>
  <si>
    <t>Personale amministrativo esterno</t>
  </si>
  <si>
    <t>B 2.3.2</t>
  </si>
  <si>
    <t>Personale tecnico - professionale esterno</t>
  </si>
  <si>
    <t>B 2.3.6</t>
  </si>
  <si>
    <t>Personale amministrativo interno</t>
  </si>
  <si>
    <t>B 2.3.7</t>
  </si>
  <si>
    <t>Personale tecnico professionale interno</t>
  </si>
  <si>
    <t>B 2.4</t>
  </si>
  <si>
    <t>SPESE PER I PARTECIPANTI</t>
  </si>
  <si>
    <t>B 2.4.1</t>
  </si>
  <si>
    <t>Retribuzione oneri agli occupati</t>
  </si>
  <si>
    <t>B 2.5</t>
  </si>
  <si>
    <t>COMMISSIONI DI ESAME</t>
  </si>
  <si>
    <t>B 2.11</t>
  </si>
  <si>
    <t>RENDICONTAZIONE</t>
  </si>
  <si>
    <t>B 2.11.1</t>
  </si>
  <si>
    <t>Rendicontatore interno</t>
  </si>
  <si>
    <t>B 2.11.2</t>
  </si>
  <si>
    <t>Rendicontatore esterno</t>
  </si>
  <si>
    <t>B 3</t>
  </si>
  <si>
    <t>DIFFUSIONE</t>
  </si>
  <si>
    <t>B 3.1</t>
  </si>
  <si>
    <t>Verifica finale</t>
  </si>
  <si>
    <t>B 3.2</t>
  </si>
  <si>
    <t>Elaborazione reports e studi</t>
  </si>
  <si>
    <t>B 3.3</t>
  </si>
  <si>
    <t>Manifestazioni conclusive</t>
  </si>
  <si>
    <t>B 4</t>
  </si>
  <si>
    <t>DIREZIONE PROGETTO E VALUTAZIONE</t>
  </si>
  <si>
    <t>B 4.1</t>
  </si>
  <si>
    <t>Direttore di corso o di progetto interno</t>
  </si>
  <si>
    <t>B 4.2</t>
  </si>
  <si>
    <t>Direttore di corso o di progetto esterno</t>
  </si>
  <si>
    <t>B 4.3</t>
  </si>
  <si>
    <t>Componenti di comitati tecnico scientifici interni</t>
  </si>
  <si>
    <t>B 4.4</t>
  </si>
  <si>
    <t>Componenti di comitati tecnico scientifici esterni</t>
  </si>
  <si>
    <t>B 4.5</t>
  </si>
  <si>
    <t>Coordinatori interni</t>
  </si>
  <si>
    <t>B 4.6</t>
  </si>
  <si>
    <t>Coordinatori esterni</t>
  </si>
  <si>
    <t>B 4.7</t>
  </si>
  <si>
    <t>Consulenti/ricercatori</t>
  </si>
  <si>
    <t>B 4.11</t>
  </si>
  <si>
    <t>Valutatori interni</t>
  </si>
  <si>
    <t>B 4.12</t>
  </si>
  <si>
    <t>Valutatori esterni</t>
  </si>
  <si>
    <t>E</t>
  </si>
  <si>
    <t>Tasso forfettario fino al 40% sui costi diretti di personale</t>
  </si>
  <si>
    <t>COSTO TOTALE DA FINANZIARE (B+E-retribuzione oneri agli occupati)</t>
  </si>
  <si>
    <t>ALLEGATO 4
REGIONE TOSCANA
AIUTI DE MINIMIS - strumento a supporto del calcolo della distribuzione del finanziamento pubblico fra le imprese che partecipano ad un progetto
(PER SIMULAZIONE_ DA NON ALLEGARE AL FORMULARIO ONLINE)</t>
  </si>
  <si>
    <t>INSERIRE IMPORTO</t>
  </si>
  <si>
    <t>IMPORTO FINANZIAMENTO PUBBLICO</t>
  </si>
  <si>
    <t>CORRISPETTIVO PER AZIENDA</t>
  </si>
  <si>
    <t>Partecipanti(*)</t>
  </si>
  <si>
    <t xml:space="preserve"> Ore corso</t>
  </si>
  <si>
    <t>Monte Ore</t>
  </si>
  <si>
    <t>% azienda</t>
  </si>
  <si>
    <t>Finanziamento pubblico (Euro)</t>
  </si>
  <si>
    <t>corso 1</t>
  </si>
  <si>
    <t>corso 2</t>
  </si>
  <si>
    <t>corso 3</t>
  </si>
  <si>
    <t>corso 4</t>
  </si>
  <si>
    <t>corso 5</t>
  </si>
  <si>
    <t>corso 6</t>
  </si>
  <si>
    <t>corso 7</t>
  </si>
  <si>
    <t>corso 8</t>
  </si>
  <si>
    <t>corso 9</t>
  </si>
  <si>
    <t>corso 10</t>
  </si>
  <si>
    <t>Azienda 1</t>
  </si>
  <si>
    <t>Azienda 2</t>
  </si>
  <si>
    <t>Azienda 3</t>
  </si>
  <si>
    <t>Azienda 4</t>
  </si>
  <si>
    <t>Azienda 5</t>
  </si>
  <si>
    <t>Azienda 6</t>
  </si>
  <si>
    <t>Azienda 7</t>
  </si>
  <si>
    <t>Azienda 8</t>
  </si>
  <si>
    <t>Azienda 9</t>
  </si>
  <si>
    <t>Azienda 10</t>
  </si>
  <si>
    <t>TOTALE</t>
  </si>
  <si>
    <t xml:space="preserve">(*) In caso di più corsi per azienda occorre considerare  il numero di dipendenti che partecipano a ciascun corso  (anche se trattasi delle stesse persone che partecipano a più di un corso) </t>
  </si>
  <si>
    <r>
      <rPr>
        <b/>
        <sz val="14"/>
        <rFont val="Arial Narrow"/>
        <family val="2"/>
      </rPr>
      <t xml:space="preserve">ALLEGATO 4
REGIONE TOSCANA
</t>
    </r>
    <r>
      <rPr>
        <b/>
        <sz val="14"/>
        <color indexed="63"/>
        <rFont val="Arial Narrow"/>
        <family val="2"/>
      </rPr>
      <t xml:space="preserve">AIUTI ALLA FORMAZIONE - strumento a supporto del calcolo della distribuzione del finanziamento pubblico e del contributo privato fra le imprese che partecipano ad un progetto
</t>
    </r>
    <r>
      <rPr>
        <b/>
        <sz val="14"/>
        <rFont val="Arial Narrow"/>
        <family val="2"/>
      </rPr>
      <t>(PER SIMULAZIONE_ DA NON ALLEGARE AL FORMULARIO ONLINE)</t>
    </r>
  </si>
  <si>
    <t>IMPORTO DEL FINANZIAMENTO PUBBLICO</t>
  </si>
  <si>
    <t>Formazione destinata esclusivamente a soggetti svantaggiati/disabili?</t>
  </si>
  <si>
    <t>Scegli…</t>
  </si>
  <si>
    <t>Percentuale d'aiuto applicata al progetto</t>
  </si>
  <si>
    <t>Azienda</t>
  </si>
  <si>
    <t>Dimensione</t>
  </si>
  <si>
    <t>Partecipanti (*)</t>
  </si>
  <si>
    <t>Monte ore</t>
  </si>
  <si>
    <t>Intensità di aiuto</t>
  </si>
  <si>
    <t>Finanziamento pubblico</t>
  </si>
  <si>
    <t xml:space="preserve">Costo totale </t>
  </si>
  <si>
    <t>Contributo privato</t>
  </si>
  <si>
    <t>SI</t>
  </si>
  <si>
    <t>Grande</t>
  </si>
  <si>
    <t xml:space="preserve">Azienda 1 </t>
  </si>
  <si>
    <t>NO</t>
  </si>
  <si>
    <t>Media</t>
  </si>
  <si>
    <t>Piccola/Micro</t>
  </si>
  <si>
    <t>Trasporti marittimi</t>
  </si>
  <si>
    <t>TOTALE IMPRESA 1</t>
  </si>
  <si>
    <t xml:space="preserve">Azienda 2 </t>
  </si>
  <si>
    <t>TOTALE IMPRESA 2</t>
  </si>
  <si>
    <t>TOTALE IMPRESA 3</t>
  </si>
  <si>
    <t>TOTALE IMPRESA 4</t>
  </si>
  <si>
    <t>TOTALE IMPRESA 5</t>
  </si>
  <si>
    <t>TOTALE IMPRESA 6</t>
  </si>
  <si>
    <t>TOTALE IMPRESA 7</t>
  </si>
  <si>
    <t>TOTALE IMPRESA 8</t>
  </si>
  <si>
    <t>TOTALE IMPRESA 9</t>
  </si>
  <si>
    <t>TOTALE IMPRESA 10</t>
  </si>
  <si>
    <t>Totale PROGETTO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</si>
</sst>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-;\-* #,##0_-;_-* \-_-;_-@_-"/>
    <numFmt numFmtId="166" formatCode="0%"/>
    <numFmt numFmtId="167" formatCode="_-* #,##0.00_-;\-* #,##0.00_-;_-* \-??_-;_-@_-"/>
    <numFmt numFmtId="168" formatCode="_-* #,##0.00_-;\-* #,##0.00_-;_-* \-_-;_-@_-"/>
    <numFmt numFmtId="169" formatCode="_-* #,##0.00\ _€_-;\-* #,##0.00\ _€_-;_-* \-??\ _€_-;_-@_-"/>
    <numFmt numFmtId="170" formatCode="@"/>
    <numFmt numFmtId="171" formatCode="0"/>
    <numFmt numFmtId="172" formatCode="0.0%"/>
  </numFmts>
  <fonts count="15">
    <font>
      <sz val="11"/>
      <color indexed="63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20"/>
      <name val="Calibri"/>
      <family val="2"/>
    </font>
    <font>
      <sz val="20"/>
      <color indexed="63"/>
      <name val="Calibri"/>
      <family val="2"/>
    </font>
    <font>
      <sz val="20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63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42"/>
      <name val="Arial Narrow"/>
      <family val="2"/>
    </font>
    <font>
      <b/>
      <sz val="11"/>
      <color indexed="63"/>
      <name val="Arial Narrow"/>
      <family val="2"/>
    </font>
    <font>
      <b/>
      <sz val="14"/>
      <color indexed="6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  <xf numFmtId="165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21" applyFont="1" applyFill="1" applyBorder="1" applyAlignment="1">
      <alignment horizontal="left" vertical="center"/>
      <protection/>
    </xf>
    <xf numFmtId="164" fontId="5" fillId="0" borderId="0" xfId="21" applyFont="1" applyBorder="1" applyAlignment="1" applyProtection="1">
      <alignment/>
      <protection locked="0"/>
    </xf>
    <xf numFmtId="164" fontId="5" fillId="0" borderId="0" xfId="22" applyFont="1">
      <alignment/>
      <protection/>
    </xf>
    <xf numFmtId="164" fontId="6" fillId="0" borderId="0" xfId="21" applyFont="1" applyFill="1" applyBorder="1" applyAlignment="1">
      <alignment horizontal="left" vertical="center"/>
      <protection/>
    </xf>
    <xf numFmtId="164" fontId="7" fillId="0" borderId="0" xfId="21" applyFont="1" applyBorder="1" applyAlignment="1" applyProtection="1">
      <alignment/>
      <protection locked="0"/>
    </xf>
    <xf numFmtId="164" fontId="7" fillId="0" borderId="0" xfId="22" applyFont="1">
      <alignment/>
      <protection/>
    </xf>
    <xf numFmtId="164" fontId="5" fillId="0" borderId="0" xfId="21" applyFont="1" applyBorder="1" applyAlignment="1" applyProtection="1">
      <alignment horizontal="left" vertical="center"/>
      <protection/>
    </xf>
    <xf numFmtId="164" fontId="3" fillId="2" borderId="1" xfId="21" applyFont="1" applyFill="1" applyBorder="1" applyAlignment="1" applyProtection="1">
      <alignment vertical="center" wrapText="1"/>
      <protection/>
    </xf>
    <xf numFmtId="166" fontId="3" fillId="2" borderId="1" xfId="19" applyFont="1" applyFill="1" applyBorder="1" applyAlignment="1" applyProtection="1">
      <alignment horizontal="right" vertical="center"/>
      <protection locked="0"/>
    </xf>
    <xf numFmtId="164" fontId="3" fillId="0" borderId="1" xfId="21" applyFont="1" applyBorder="1" applyAlignment="1">
      <alignment horizontal="center"/>
      <protection/>
    </xf>
    <xf numFmtId="164" fontId="3" fillId="0" borderId="2" xfId="21" applyFont="1" applyBorder="1" applyAlignment="1">
      <alignment horizontal="left"/>
      <protection/>
    </xf>
    <xf numFmtId="167" fontId="5" fillId="0" borderId="1" xfId="21" applyNumberFormat="1" applyFont="1" applyBorder="1" applyAlignment="1" applyProtection="1">
      <alignment horizontal="right"/>
      <protection/>
    </xf>
    <xf numFmtId="164" fontId="3" fillId="0" borderId="1" xfId="21" applyFont="1" applyBorder="1" applyAlignment="1">
      <alignment horizontal="left"/>
      <protection/>
    </xf>
    <xf numFmtId="164" fontId="3" fillId="0" borderId="1" xfId="21" applyFont="1" applyBorder="1">
      <alignment/>
      <protection/>
    </xf>
    <xf numFmtId="164" fontId="3" fillId="0" borderId="2" xfId="21" applyFont="1" applyBorder="1">
      <alignment/>
      <protection/>
    </xf>
    <xf numFmtId="164" fontId="5" fillId="3" borderId="1" xfId="21" applyFont="1" applyFill="1" applyBorder="1">
      <alignment/>
      <protection/>
    </xf>
    <xf numFmtId="164" fontId="5" fillId="3" borderId="2" xfId="21" applyFont="1" applyFill="1" applyBorder="1">
      <alignment/>
      <protection/>
    </xf>
    <xf numFmtId="168" fontId="5" fillId="3" borderId="1" xfId="20" applyNumberFormat="1" applyFont="1" applyFill="1" applyBorder="1" applyAlignment="1" applyProtection="1">
      <alignment horizontal="right"/>
      <protection hidden="1" locked="0"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>
      <alignment/>
      <protection/>
    </xf>
    <xf numFmtId="164" fontId="3" fillId="0" borderId="1" xfId="21" applyFont="1" applyFill="1" applyBorder="1">
      <alignment/>
      <protection/>
    </xf>
    <xf numFmtId="164" fontId="3" fillId="0" borderId="2" xfId="21" applyFont="1" applyFill="1" applyBorder="1">
      <alignment/>
      <protection/>
    </xf>
    <xf numFmtId="168" fontId="3" fillId="0" borderId="1" xfId="20" applyNumberFormat="1" applyFont="1" applyFill="1" applyBorder="1" applyAlignment="1" applyProtection="1">
      <alignment horizontal="right"/>
      <protection hidden="1" locked="0"/>
    </xf>
    <xf numFmtId="164" fontId="3" fillId="0" borderId="0" xfId="22" applyFont="1" applyFill="1">
      <alignment/>
      <protection/>
    </xf>
    <xf numFmtId="164" fontId="5" fillId="0" borderId="1" xfId="21" applyFont="1" applyFill="1" applyBorder="1">
      <alignment/>
      <protection/>
    </xf>
    <xf numFmtId="164" fontId="5" fillId="0" borderId="2" xfId="21" applyFont="1" applyFill="1" applyBorder="1">
      <alignment/>
      <protection/>
    </xf>
    <xf numFmtId="168" fontId="5" fillId="0" borderId="1" xfId="20" applyNumberFormat="1" applyFont="1" applyFill="1" applyBorder="1" applyAlignment="1" applyProtection="1">
      <alignment horizontal="right"/>
      <protection hidden="1" locked="0"/>
    </xf>
    <xf numFmtId="164" fontId="5" fillId="0" borderId="0" xfId="22" applyFont="1" applyFill="1">
      <alignment/>
      <protection/>
    </xf>
    <xf numFmtId="164" fontId="3" fillId="0" borderId="1" xfId="21" applyFont="1" applyBorder="1" applyAlignment="1">
      <alignment horizontal="center" vertical="center"/>
      <protection/>
    </xf>
    <xf numFmtId="164" fontId="5" fillId="3" borderId="1" xfId="21" applyFont="1" applyFill="1" applyBorder="1" applyAlignment="1">
      <alignment horizontal="center" vertical="center"/>
      <protection/>
    </xf>
    <xf numFmtId="164" fontId="5" fillId="3" borderId="2" xfId="21" applyFont="1" applyFill="1" applyBorder="1" applyAlignment="1">
      <alignment horizontal="left"/>
      <protection/>
    </xf>
    <xf numFmtId="168" fontId="5" fillId="3" borderId="1" xfId="21" applyNumberFormat="1" applyFont="1" applyFill="1" applyBorder="1" applyAlignment="1" applyProtection="1">
      <alignment horizontal="right"/>
      <protection locked="0"/>
    </xf>
    <xf numFmtId="164" fontId="3" fillId="0" borderId="1" xfId="21" applyFont="1" applyFill="1" applyBorder="1" applyAlignment="1">
      <alignment horizontal="center" vertical="center"/>
      <protection/>
    </xf>
    <xf numFmtId="164" fontId="3" fillId="0" borderId="2" xfId="21" applyFont="1" applyFill="1" applyBorder="1" applyAlignment="1">
      <alignment horizontal="left"/>
      <protection/>
    </xf>
    <xf numFmtId="164" fontId="5" fillId="0" borderId="3" xfId="21" applyFont="1" applyBorder="1">
      <alignment/>
      <protection/>
    </xf>
    <xf numFmtId="164" fontId="5" fillId="0" borderId="4" xfId="21" applyFont="1" applyBorder="1">
      <alignment/>
      <protection/>
    </xf>
    <xf numFmtId="164" fontId="5" fillId="0" borderId="3" xfId="21" applyFont="1" applyBorder="1" applyAlignment="1" applyProtection="1">
      <alignment horizontal="right"/>
      <protection hidden="1"/>
    </xf>
    <xf numFmtId="164" fontId="5" fillId="0" borderId="5" xfId="21" applyFont="1" applyBorder="1">
      <alignment/>
      <protection/>
    </xf>
    <xf numFmtId="164" fontId="3" fillId="0" borderId="6" xfId="21" applyFont="1" applyBorder="1">
      <alignment/>
      <protection/>
    </xf>
    <xf numFmtId="167" fontId="3" fillId="0" borderId="7" xfId="21" applyNumberFormat="1" applyFont="1" applyBorder="1" applyAlignment="1" applyProtection="1">
      <alignment horizontal="right"/>
      <protection/>
    </xf>
    <xf numFmtId="164" fontId="8" fillId="0" borderId="0" xfId="0" applyFont="1" applyAlignment="1">
      <alignment/>
    </xf>
    <xf numFmtId="166" fontId="8" fillId="0" borderId="0" xfId="19" applyFont="1" applyBorder="1" applyAlignment="1" applyProtection="1">
      <alignment horizontal="center"/>
      <protection/>
    </xf>
    <xf numFmtId="164" fontId="8" fillId="0" borderId="0" xfId="0" applyFont="1" applyAlignment="1">
      <alignment horizontal="right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4" fontId="11" fillId="0" borderId="0" xfId="23" applyFont="1">
      <alignment/>
      <protection/>
    </xf>
    <xf numFmtId="166" fontId="11" fillId="0" borderId="0" xfId="19" applyFont="1" applyBorder="1" applyAlignment="1" applyProtection="1">
      <alignment horizontal="center"/>
      <protection/>
    </xf>
    <xf numFmtId="164" fontId="11" fillId="0" borderId="0" xfId="23" applyFont="1" applyAlignment="1">
      <alignment horizontal="right"/>
      <protection/>
    </xf>
    <xf numFmtId="164" fontId="11" fillId="0" borderId="0" xfId="0" applyFont="1" applyAlignment="1">
      <alignment horizontal="center" vertical="center"/>
    </xf>
    <xf numFmtId="164" fontId="12" fillId="4" borderId="8" xfId="0" applyFont="1" applyFill="1" applyBorder="1" applyAlignment="1" applyProtection="1">
      <alignment horizontal="center" vertical="center" wrapText="1"/>
      <protection locked="0"/>
    </xf>
    <xf numFmtId="164" fontId="13" fillId="0" borderId="2" xfId="0" applyFont="1" applyBorder="1" applyAlignment="1">
      <alignment/>
    </xf>
    <xf numFmtId="168" fontId="10" fillId="0" borderId="8" xfId="0" applyNumberFormat="1" applyFont="1" applyBorder="1" applyAlignment="1" applyProtection="1">
      <alignment horizontal="right"/>
      <protection hidden="1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0" fillId="5" borderId="9" xfId="23" applyFont="1" applyFill="1" applyBorder="1" applyAlignment="1">
      <alignment horizontal="center" vertical="center" wrapText="1"/>
      <protection/>
    </xf>
    <xf numFmtId="164" fontId="10" fillId="5" borderId="7" xfId="23" applyFont="1" applyFill="1" applyBorder="1" applyAlignment="1">
      <alignment horizontal="center" vertical="center" wrapText="1"/>
      <protection/>
    </xf>
    <xf numFmtId="164" fontId="10" fillId="5" borderId="10" xfId="23" applyFont="1" applyFill="1" applyBorder="1" applyAlignment="1">
      <alignment horizontal="center" vertical="center" wrapText="1"/>
      <protection/>
    </xf>
    <xf numFmtId="164" fontId="10" fillId="5" borderId="6" xfId="23" applyFont="1" applyFill="1" applyBorder="1" applyAlignment="1">
      <alignment horizontal="center" vertical="center" wrapText="1"/>
      <protection/>
    </xf>
    <xf numFmtId="166" fontId="10" fillId="5" borderId="11" xfId="19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/>
    </xf>
    <xf numFmtId="164" fontId="11" fillId="0" borderId="12" xfId="23" applyFont="1" applyBorder="1" applyAlignment="1">
      <alignment horizontal="left" vertical="center" wrapText="1"/>
      <protection/>
    </xf>
    <xf numFmtId="164" fontId="11" fillId="6" borderId="12" xfId="23" applyFont="1" applyFill="1" applyBorder="1" applyAlignment="1">
      <alignment horizontal="center" vertical="center" wrapText="1"/>
      <protection/>
    </xf>
    <xf numFmtId="164" fontId="11" fillId="6" borderId="12" xfId="23" applyFont="1" applyFill="1" applyBorder="1" applyAlignment="1">
      <alignment horizontal="right" vertical="center" wrapText="1"/>
      <protection/>
    </xf>
    <xf numFmtId="166" fontId="11" fillId="6" borderId="6" xfId="19" applyFont="1" applyFill="1" applyBorder="1" applyAlignment="1" applyProtection="1">
      <alignment horizontal="center" vertical="center" wrapText="1"/>
      <protection/>
    </xf>
    <xf numFmtId="164" fontId="11" fillId="0" borderId="6" xfId="23" applyFont="1" applyBorder="1" applyAlignment="1">
      <alignment horizontal="left" vertical="center" wrapText="1"/>
      <protection/>
    </xf>
    <xf numFmtId="164" fontId="11" fillId="6" borderId="6" xfId="23" applyFont="1" applyFill="1" applyBorder="1" applyAlignment="1">
      <alignment horizontal="center" vertical="center" wrapText="1"/>
      <protection/>
    </xf>
    <xf numFmtId="164" fontId="11" fillId="6" borderId="6" xfId="23" applyFont="1" applyFill="1" applyBorder="1" applyAlignment="1">
      <alignment horizontal="right" vertical="center" wrapText="1"/>
      <protection/>
    </xf>
    <xf numFmtId="164" fontId="10" fillId="7" borderId="13" xfId="23" applyFont="1" applyFill="1" applyBorder="1" applyAlignment="1">
      <alignment horizontal="left" vertical="center"/>
      <protection/>
    </xf>
    <xf numFmtId="164" fontId="10" fillId="7" borderId="11" xfId="23" applyFont="1" applyFill="1" applyBorder="1" applyAlignment="1">
      <alignment vertical="center" wrapText="1"/>
      <protection/>
    </xf>
    <xf numFmtId="164" fontId="10" fillId="7" borderId="14" xfId="23" applyFont="1" applyFill="1" applyBorder="1" applyAlignment="1">
      <alignment vertical="center" wrapText="1"/>
      <protection/>
    </xf>
    <xf numFmtId="164" fontId="10" fillId="7" borderId="10" xfId="23" applyFont="1" applyFill="1" applyBorder="1" applyAlignment="1">
      <alignment vertical="center" wrapText="1"/>
      <protection/>
    </xf>
    <xf numFmtId="166" fontId="10" fillId="7" borderId="7" xfId="19" applyFont="1" applyFill="1" applyBorder="1" applyAlignment="1" applyProtection="1">
      <alignment horizontal="center" vertical="center" wrapText="1"/>
      <protection/>
    </xf>
    <xf numFmtId="169" fontId="10" fillId="7" borderId="7" xfId="15" applyFont="1" applyFill="1" applyBorder="1" applyAlignment="1" applyProtection="1">
      <alignment horizontal="right" vertical="center" wrapText="1"/>
      <protection/>
    </xf>
    <xf numFmtId="170" fontId="10" fillId="4" borderId="13" xfId="23" applyNumberFormat="1" applyFont="1" applyFill="1" applyBorder="1" applyAlignment="1">
      <alignment vertical="center" wrapText="1"/>
      <protection/>
    </xf>
    <xf numFmtId="164" fontId="10" fillId="4" borderId="6" xfId="23" applyFont="1" applyFill="1" applyBorder="1" applyAlignment="1">
      <alignment vertical="center" wrapText="1"/>
      <protection/>
    </xf>
    <xf numFmtId="166" fontId="10" fillId="4" borderId="6" xfId="19" applyFont="1" applyFill="1" applyBorder="1" applyAlignment="1" applyProtection="1">
      <alignment horizontal="center" vertical="center" wrapText="1"/>
      <protection/>
    </xf>
    <xf numFmtId="169" fontId="10" fillId="4" borderId="6" xfId="15" applyFont="1" applyFill="1" applyBorder="1" applyAlignment="1" applyProtection="1">
      <alignment horizontal="right" vertical="center" wrapText="1"/>
      <protection/>
    </xf>
    <xf numFmtId="164" fontId="11" fillId="0" borderId="0" xfId="23" applyFont="1" applyAlignment="1">
      <alignment horizontal="left"/>
      <protection/>
    </xf>
    <xf numFmtId="164" fontId="11" fillId="0" borderId="0" xfId="23" applyFont="1" applyAlignment="1">
      <alignment horizontal="center"/>
      <protection/>
    </xf>
    <xf numFmtId="164" fontId="8" fillId="0" borderId="0" xfId="23" applyFont="1">
      <alignment/>
      <protection/>
    </xf>
    <xf numFmtId="164" fontId="11" fillId="0" borderId="0" xfId="0" applyFont="1" applyAlignment="1">
      <alignment horizontal="left"/>
    </xf>
    <xf numFmtId="164" fontId="11" fillId="0" borderId="0" xfId="0" applyFont="1" applyAlignment="1" applyProtection="1">
      <alignment horizontal="left"/>
      <protection locked="0"/>
    </xf>
    <xf numFmtId="164" fontId="11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0" xfId="0" applyFont="1" applyAlignment="1" applyProtection="1">
      <alignment horizontal="right"/>
      <protection locked="0"/>
    </xf>
    <xf numFmtId="167" fontId="11" fillId="0" borderId="0" xfId="0" applyNumberFormat="1" applyFont="1" applyAlignment="1" applyProtection="1">
      <alignment horizontal="right"/>
      <protection locked="0"/>
    </xf>
    <xf numFmtId="164" fontId="8" fillId="0" borderId="0" xfId="0" applyFont="1" applyAlignment="1" applyProtection="1">
      <alignment/>
      <protection locked="0"/>
    </xf>
    <xf numFmtId="164" fontId="10" fillId="5" borderId="1" xfId="0" applyFont="1" applyFill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 vertical="center" wrapText="1"/>
      <protection locked="0"/>
    </xf>
    <xf numFmtId="164" fontId="11" fillId="5" borderId="1" xfId="0" applyFont="1" applyFill="1" applyBorder="1" applyAlignment="1" applyProtection="1">
      <alignment horizontal="center" wrapText="1"/>
      <protection locked="0"/>
    </xf>
    <xf numFmtId="164" fontId="10" fillId="4" borderId="1" xfId="0" applyFont="1" applyFill="1" applyBorder="1" applyAlignment="1" applyProtection="1">
      <alignment horizontal="center" vertical="center"/>
      <protection locked="0"/>
    </xf>
    <xf numFmtId="164" fontId="11" fillId="5" borderId="1" xfId="0" applyFont="1" applyFill="1" applyBorder="1" applyAlignment="1" applyProtection="1">
      <alignment horizontal="right" vertical="center"/>
      <protection locked="0"/>
    </xf>
    <xf numFmtId="166" fontId="10" fillId="5" borderId="1" xfId="0" applyNumberFormat="1" applyFont="1" applyFill="1" applyBorder="1" applyAlignment="1" applyProtection="1">
      <alignment horizontal="center" vertical="center"/>
      <protection locked="0"/>
    </xf>
    <xf numFmtId="167" fontId="10" fillId="5" borderId="1" xfId="15" applyNumberFormat="1" applyFont="1" applyFill="1" applyBorder="1" applyAlignment="1" applyProtection="1">
      <alignment horizontal="center" vertical="center" wrapText="1"/>
      <protection locked="0"/>
    </xf>
    <xf numFmtId="167" fontId="10" fillId="5" borderId="1" xfId="15" applyNumberFormat="1" applyFont="1" applyFill="1" applyBorder="1" applyAlignment="1" applyProtection="1">
      <alignment horizontal="left" vertical="center" wrapText="1"/>
      <protection locked="0"/>
    </xf>
    <xf numFmtId="164" fontId="10" fillId="5" borderId="1" xfId="0" applyFont="1" applyFill="1" applyBorder="1" applyAlignment="1" applyProtection="1">
      <alignment horizontal="center" vertical="center" wrapText="1"/>
      <protection locked="0"/>
    </xf>
    <xf numFmtId="164" fontId="10" fillId="0" borderId="0" xfId="0" applyFont="1" applyAlignment="1" applyProtection="1">
      <alignment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23" applyFont="1">
      <alignment/>
      <protection/>
    </xf>
    <xf numFmtId="164" fontId="11" fillId="0" borderId="1" xfId="0" applyFont="1" applyBorder="1" applyAlignment="1" applyProtection="1">
      <alignment horizontal="center" vertical="center"/>
      <protection locked="0"/>
    </xf>
    <xf numFmtId="164" fontId="11" fillId="0" borderId="1" xfId="0" applyFont="1" applyBorder="1" applyAlignment="1" applyProtection="1">
      <alignment horizontal="left" vertical="center"/>
      <protection locked="0"/>
    </xf>
    <xf numFmtId="164" fontId="11" fillId="0" borderId="1" xfId="0" applyFont="1" applyBorder="1" applyAlignment="1" applyProtection="1">
      <alignment horizontal="center"/>
      <protection locked="0"/>
    </xf>
    <xf numFmtId="171" fontId="11" fillId="0" borderId="1" xfId="0" applyNumberFormat="1" applyFont="1" applyBorder="1" applyAlignment="1" applyProtection="1">
      <alignment horizontal="center"/>
      <protection locked="0"/>
    </xf>
    <xf numFmtId="164" fontId="11" fillId="6" borderId="1" xfId="0" applyFont="1" applyFill="1" applyBorder="1" applyAlignment="1" applyProtection="1">
      <alignment horizontal="center"/>
      <protection locked="0"/>
    </xf>
    <xf numFmtId="167" fontId="11" fillId="0" borderId="1" xfId="15" applyNumberFormat="1" applyFont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Border="1" applyAlignment="1" applyProtection="1">
      <alignment horizontal="center" vertical="center" wrapText="1"/>
      <protection locked="0"/>
    </xf>
    <xf numFmtId="164" fontId="10" fillId="7" borderId="1" xfId="0" applyFont="1" applyFill="1" applyBorder="1" applyAlignment="1" applyProtection="1">
      <alignment horizontal="left" vertical="center"/>
      <protection locked="0"/>
    </xf>
    <xf numFmtId="164" fontId="10" fillId="7" borderId="1" xfId="0" applyFont="1" applyFill="1" applyBorder="1" applyAlignment="1" applyProtection="1">
      <alignment horizontal="center"/>
      <protection locked="0"/>
    </xf>
    <xf numFmtId="171" fontId="10" fillId="7" borderId="1" xfId="0" applyNumberFormat="1" applyFont="1" applyFill="1" applyBorder="1" applyAlignment="1" applyProtection="1">
      <alignment horizontal="center"/>
      <protection locked="0"/>
    </xf>
    <xf numFmtId="166" fontId="13" fillId="7" borderId="1" xfId="19" applyFont="1" applyFill="1" applyBorder="1" applyAlignment="1" applyProtection="1">
      <alignment horizontal="center"/>
      <protection locked="0"/>
    </xf>
    <xf numFmtId="167" fontId="10" fillId="7" borderId="1" xfId="15" applyNumberFormat="1" applyFont="1" applyFill="1" applyBorder="1" applyAlignment="1" applyProtection="1">
      <alignment horizontal="right" vertical="center" wrapText="1"/>
      <protection locked="0"/>
    </xf>
    <xf numFmtId="167" fontId="10" fillId="7" borderId="1" xfId="0" applyNumberFormat="1" applyFont="1" applyFill="1" applyBorder="1" applyAlignment="1" applyProtection="1">
      <alignment horizontal="right" vertical="center"/>
      <protection locked="0"/>
    </xf>
    <xf numFmtId="169" fontId="10" fillId="7" borderId="1" xfId="15" applyFont="1" applyFill="1" applyBorder="1" applyAlignment="1" applyProtection="1">
      <alignment horizontal="right" vertical="center"/>
      <protection locked="0"/>
    </xf>
    <xf numFmtId="164" fontId="10" fillId="7" borderId="1" xfId="0" applyFont="1" applyFill="1" applyBorder="1" applyAlignment="1" applyProtection="1">
      <alignment horizontal="left" vertical="center" wrapText="1"/>
      <protection locked="0"/>
    </xf>
    <xf numFmtId="164" fontId="10" fillId="4" borderId="1" xfId="0" applyFont="1" applyFill="1" applyBorder="1" applyAlignment="1" applyProtection="1">
      <alignment horizontal="left"/>
      <protection locked="0"/>
    </xf>
    <xf numFmtId="164" fontId="10" fillId="4" borderId="1" xfId="0" applyFont="1" applyFill="1" applyBorder="1" applyAlignment="1" applyProtection="1">
      <alignment/>
      <protection locked="0"/>
    </xf>
    <xf numFmtId="164" fontId="10" fillId="4" borderId="1" xfId="0" applyFont="1" applyFill="1" applyBorder="1" applyAlignment="1" applyProtection="1">
      <alignment horizontal="center"/>
      <protection locked="0"/>
    </xf>
    <xf numFmtId="166" fontId="10" fillId="4" borderId="1" xfId="0" applyNumberFormat="1" applyFont="1" applyFill="1" applyBorder="1" applyAlignment="1" applyProtection="1">
      <alignment horizontal="center"/>
      <protection locked="0"/>
    </xf>
    <xf numFmtId="167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10" fillId="4" borderId="1" xfId="0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[0]_Schede preventivo per SI_Comparazione e preventivi al 09_03_2012" xfId="20"/>
    <cellStyle name="Normale_RND nuovo" xfId="21"/>
    <cellStyle name="Normale_Schede preventivo per SI_Comparazione e preventivi al 09_03_2012" xfId="22"/>
    <cellStyle name="Excel_BuiltIn_Testo descrittiv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DAE3F3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80" zoomScaleNormal="65" zoomScaleSheetLayoutView="80" workbookViewId="0" topLeftCell="A1">
      <selection activeCell="H13" sqref="H13"/>
    </sheetView>
  </sheetViews>
  <sheetFormatPr defaultColWidth="8.00390625" defaultRowHeight="15"/>
  <cols>
    <col min="1" max="1" width="20.57421875" style="0" customWidth="1"/>
    <col min="2" max="2" width="123.421875" style="0" customWidth="1"/>
    <col min="3" max="3" width="36.00390625" style="0" customWidth="1"/>
    <col min="4" max="16384" width="8.7109375" style="0" customWidth="1"/>
  </cols>
  <sheetData>
    <row r="1" spans="1:7" ht="75.75" customHeight="1">
      <c r="A1" s="1" t="s">
        <v>0</v>
      </c>
      <c r="B1" s="1"/>
      <c r="C1" s="1"/>
      <c r="D1" s="2"/>
      <c r="E1" s="2"/>
      <c r="F1" s="2"/>
      <c r="G1" s="2"/>
    </row>
    <row r="2" spans="1:7" ht="26.25">
      <c r="A2" s="3" t="s">
        <v>1</v>
      </c>
      <c r="B2" s="3"/>
      <c r="C2" s="3"/>
      <c r="D2" s="2"/>
      <c r="E2" s="2"/>
      <c r="F2" s="2"/>
      <c r="G2" s="2"/>
    </row>
    <row r="3" spans="1:7" ht="26.25">
      <c r="A3" s="3" t="s">
        <v>2</v>
      </c>
      <c r="B3" s="3"/>
      <c r="C3" s="3"/>
      <c r="D3" s="2"/>
      <c r="E3" s="2"/>
      <c r="F3" s="2"/>
      <c r="G3" s="2"/>
    </row>
    <row r="4" spans="1:7" ht="26.25">
      <c r="A4" s="3"/>
      <c r="B4" s="3"/>
      <c r="C4" s="3"/>
      <c r="D4" s="2"/>
      <c r="E4" s="2"/>
      <c r="F4" s="2"/>
      <c r="G4" s="2"/>
    </row>
    <row r="5" spans="1:3" s="6" customFormat="1" ht="26.25">
      <c r="A5" s="4" t="s">
        <v>3</v>
      </c>
      <c r="B5" s="4"/>
      <c r="C5" s="5"/>
    </row>
    <row r="6" spans="1:3" s="9" customFormat="1" ht="17.25">
      <c r="A6" s="7" t="s">
        <v>4</v>
      </c>
      <c r="B6" s="7"/>
      <c r="C6" s="8"/>
    </row>
    <row r="7" spans="1:3" s="6" customFormat="1" ht="26.25">
      <c r="A7" s="10"/>
      <c r="B7" s="10"/>
      <c r="C7" s="5"/>
    </row>
    <row r="8" spans="1:3" s="6" customFormat="1" ht="34.5" customHeight="1">
      <c r="A8" s="11" t="s">
        <v>5</v>
      </c>
      <c r="B8" s="11"/>
      <c r="C8" s="12">
        <v>0.4</v>
      </c>
    </row>
    <row r="9" spans="1:3" s="6" customFormat="1" ht="26.25">
      <c r="A9" s="13" t="s">
        <v>6</v>
      </c>
      <c r="B9" s="14" t="s">
        <v>7</v>
      </c>
      <c r="C9" s="15">
        <f>C10+C56</f>
        <v>0</v>
      </c>
    </row>
    <row r="10" spans="1:3" s="6" customFormat="1" ht="26.25">
      <c r="A10" s="13" t="s">
        <v>8</v>
      </c>
      <c r="B10" s="16" t="s">
        <v>9</v>
      </c>
      <c r="C10" s="15">
        <f>C11+C16+C42+C46</f>
        <v>0</v>
      </c>
    </row>
    <row r="11" spans="1:3" s="6" customFormat="1" ht="26.25">
      <c r="A11" s="13" t="s">
        <v>10</v>
      </c>
      <c r="B11" s="14" t="s">
        <v>11</v>
      </c>
      <c r="C11" s="15">
        <f>C12+C15</f>
        <v>0</v>
      </c>
    </row>
    <row r="12" spans="1:3" s="6" customFormat="1" ht="26.25">
      <c r="A12" s="17" t="s">
        <v>12</v>
      </c>
      <c r="B12" s="18" t="s">
        <v>13</v>
      </c>
      <c r="C12" s="15">
        <f>SUM(C13:C14)</f>
        <v>0</v>
      </c>
    </row>
    <row r="13" spans="1:3" s="6" customFormat="1" ht="26.25">
      <c r="A13" s="19" t="s">
        <v>14</v>
      </c>
      <c r="B13" s="20" t="s">
        <v>15</v>
      </c>
      <c r="C13" s="21"/>
    </row>
    <row r="14" spans="1:3" s="6" customFormat="1" ht="26.25">
      <c r="A14" s="19" t="s">
        <v>16</v>
      </c>
      <c r="B14" s="20" t="s">
        <v>17</v>
      </c>
      <c r="C14" s="21"/>
    </row>
    <row r="15" spans="1:3" s="6" customFormat="1" ht="26.25">
      <c r="A15" s="22" t="s">
        <v>18</v>
      </c>
      <c r="B15" s="23" t="s">
        <v>19</v>
      </c>
      <c r="C15" s="21"/>
    </row>
    <row r="16" spans="1:3" s="6" customFormat="1" ht="26.25">
      <c r="A16" s="13" t="s">
        <v>20</v>
      </c>
      <c r="B16" s="14" t="s">
        <v>21</v>
      </c>
      <c r="C16" s="15">
        <f>C17+C26+C31+C36+C38+C39</f>
        <v>0</v>
      </c>
    </row>
    <row r="17" spans="1:3" s="6" customFormat="1" ht="26.25">
      <c r="A17" s="17" t="s">
        <v>22</v>
      </c>
      <c r="B17" s="18" t="s">
        <v>23</v>
      </c>
      <c r="C17" s="15">
        <f>SUM(C18:C25)</f>
        <v>0</v>
      </c>
    </row>
    <row r="18" spans="1:3" s="6" customFormat="1" ht="26.25">
      <c r="A18" s="19" t="s">
        <v>24</v>
      </c>
      <c r="B18" s="20" t="s">
        <v>25</v>
      </c>
      <c r="C18" s="21"/>
    </row>
    <row r="19" spans="1:3" s="6" customFormat="1" ht="26.25">
      <c r="A19" s="19" t="s">
        <v>26</v>
      </c>
      <c r="B19" s="20" t="s">
        <v>27</v>
      </c>
      <c r="C19" s="21"/>
    </row>
    <row r="20" spans="1:3" s="6" customFormat="1" ht="26.25">
      <c r="A20" s="19" t="s">
        <v>28</v>
      </c>
      <c r="B20" s="20" t="s">
        <v>29</v>
      </c>
      <c r="C20" s="21"/>
    </row>
    <row r="21" spans="1:3" s="6" customFormat="1" ht="26.25">
      <c r="A21" s="19" t="s">
        <v>30</v>
      </c>
      <c r="B21" s="20" t="s">
        <v>31</v>
      </c>
      <c r="C21" s="21"/>
    </row>
    <row r="22" spans="1:3" s="6" customFormat="1" ht="26.25">
      <c r="A22" s="19" t="s">
        <v>32</v>
      </c>
      <c r="B22" s="20" t="s">
        <v>33</v>
      </c>
      <c r="C22" s="21"/>
    </row>
    <row r="23" spans="1:3" s="6" customFormat="1" ht="26.25">
      <c r="A23" s="19" t="s">
        <v>34</v>
      </c>
      <c r="B23" s="20" t="s">
        <v>35</v>
      </c>
      <c r="C23" s="21"/>
    </row>
    <row r="24" spans="1:3" s="6" customFormat="1" ht="26.25">
      <c r="A24" s="19" t="s">
        <v>36</v>
      </c>
      <c r="B24" s="20" t="s">
        <v>37</v>
      </c>
      <c r="C24" s="21"/>
    </row>
    <row r="25" spans="1:3" s="6" customFormat="1" ht="26.25">
      <c r="A25" s="19" t="s">
        <v>38</v>
      </c>
      <c r="B25" s="20" t="s">
        <v>39</v>
      </c>
      <c r="C25" s="21"/>
    </row>
    <row r="26" spans="1:3" s="6" customFormat="1" ht="26.25">
      <c r="A26" s="17" t="s">
        <v>40</v>
      </c>
      <c r="B26" s="18" t="s">
        <v>41</v>
      </c>
      <c r="C26" s="15">
        <f>SUM(C27:C30)</f>
        <v>0</v>
      </c>
    </row>
    <row r="27" spans="1:3" s="6" customFormat="1" ht="26.25">
      <c r="A27" s="19" t="s">
        <v>42</v>
      </c>
      <c r="B27" s="20" t="s">
        <v>43</v>
      </c>
      <c r="C27" s="21"/>
    </row>
    <row r="28" spans="1:3" s="6" customFormat="1" ht="26.25">
      <c r="A28" s="19" t="s">
        <v>44</v>
      </c>
      <c r="B28" s="20" t="s">
        <v>45</v>
      </c>
      <c r="C28" s="21"/>
    </row>
    <row r="29" spans="1:3" s="6" customFormat="1" ht="26.25">
      <c r="A29" s="19" t="s">
        <v>46</v>
      </c>
      <c r="B29" s="20" t="s">
        <v>47</v>
      </c>
      <c r="C29" s="21"/>
    </row>
    <row r="30" spans="1:3" s="6" customFormat="1" ht="26.25">
      <c r="A30" s="19" t="s">
        <v>48</v>
      </c>
      <c r="B30" s="20" t="s">
        <v>49</v>
      </c>
      <c r="C30" s="21"/>
    </row>
    <row r="31" spans="1:3" s="6" customFormat="1" ht="26.25">
      <c r="A31" s="17" t="s">
        <v>50</v>
      </c>
      <c r="B31" s="18" t="s">
        <v>51</v>
      </c>
      <c r="C31" s="15">
        <f>SUM(C32:C35)</f>
        <v>0</v>
      </c>
    </row>
    <row r="32" spans="1:3" s="6" customFormat="1" ht="26.25">
      <c r="A32" s="19" t="s">
        <v>52</v>
      </c>
      <c r="B32" s="20" t="s">
        <v>53</v>
      </c>
      <c r="C32" s="21"/>
    </row>
    <row r="33" spans="1:3" s="6" customFormat="1" ht="26.25">
      <c r="A33" s="19" t="s">
        <v>54</v>
      </c>
      <c r="B33" s="20" t="s">
        <v>55</v>
      </c>
      <c r="C33" s="21"/>
    </row>
    <row r="34" spans="1:3" s="6" customFormat="1" ht="26.25">
      <c r="A34" s="19" t="s">
        <v>56</v>
      </c>
      <c r="B34" s="20" t="s">
        <v>57</v>
      </c>
      <c r="C34" s="21"/>
    </row>
    <row r="35" spans="1:3" s="6" customFormat="1" ht="26.25">
      <c r="A35" s="19" t="s">
        <v>58</v>
      </c>
      <c r="B35" s="20" t="s">
        <v>59</v>
      </c>
      <c r="C35" s="21"/>
    </row>
    <row r="36" spans="1:3" s="27" customFormat="1" ht="26.25">
      <c r="A36" s="24" t="s">
        <v>60</v>
      </c>
      <c r="B36" s="25" t="s">
        <v>61</v>
      </c>
      <c r="C36" s="26">
        <f>C37</f>
        <v>0</v>
      </c>
    </row>
    <row r="37" spans="1:3" s="31" customFormat="1" ht="26.25">
      <c r="A37" s="28" t="s">
        <v>62</v>
      </c>
      <c r="B37" s="29" t="s">
        <v>63</v>
      </c>
      <c r="C37" s="30"/>
    </row>
    <row r="38" spans="1:3" s="6" customFormat="1" ht="26.25">
      <c r="A38" s="22" t="s">
        <v>64</v>
      </c>
      <c r="B38" s="23" t="s">
        <v>65</v>
      </c>
      <c r="C38" s="21"/>
    </row>
    <row r="39" spans="1:3" s="6" customFormat="1" ht="26.25">
      <c r="A39" s="17" t="s">
        <v>66</v>
      </c>
      <c r="B39" s="18" t="s">
        <v>67</v>
      </c>
      <c r="C39" s="15">
        <f>SUM(C40:C41)</f>
        <v>0</v>
      </c>
    </row>
    <row r="40" spans="1:3" s="6" customFormat="1" ht="26.25">
      <c r="A40" s="19" t="s">
        <v>68</v>
      </c>
      <c r="B40" s="20" t="s">
        <v>69</v>
      </c>
      <c r="C40" s="21"/>
    </row>
    <row r="41" spans="1:3" s="6" customFormat="1" ht="26.25">
      <c r="A41" s="19" t="s">
        <v>70</v>
      </c>
      <c r="B41" s="20" t="s">
        <v>71</v>
      </c>
      <c r="C41" s="21"/>
    </row>
    <row r="42" spans="1:3" s="6" customFormat="1" ht="26.25">
      <c r="A42" s="32" t="s">
        <v>72</v>
      </c>
      <c r="B42" s="14" t="s">
        <v>73</v>
      </c>
      <c r="C42" s="15">
        <f>SUM(C43:C45)</f>
        <v>0</v>
      </c>
    </row>
    <row r="43" spans="1:3" s="6" customFormat="1" ht="26.25">
      <c r="A43" s="33" t="s">
        <v>74</v>
      </c>
      <c r="B43" s="34" t="s">
        <v>75</v>
      </c>
      <c r="C43" s="35"/>
    </row>
    <row r="44" spans="1:3" s="6" customFormat="1" ht="26.25">
      <c r="A44" s="33" t="s">
        <v>76</v>
      </c>
      <c r="B44" s="34" t="s">
        <v>77</v>
      </c>
      <c r="C44" s="35"/>
    </row>
    <row r="45" spans="1:3" s="6" customFormat="1" ht="26.25">
      <c r="A45" s="33" t="s">
        <v>78</v>
      </c>
      <c r="B45" s="34" t="s">
        <v>79</v>
      </c>
      <c r="C45" s="35"/>
    </row>
    <row r="46" spans="1:3" s="31" customFormat="1" ht="26.25">
      <c r="A46" s="36" t="s">
        <v>80</v>
      </c>
      <c r="B46" s="37" t="s">
        <v>81</v>
      </c>
      <c r="C46" s="15">
        <f>SUM(C47:C55)</f>
        <v>0</v>
      </c>
    </row>
    <row r="47" spans="1:3" s="6" customFormat="1" ht="26.25">
      <c r="A47" s="19" t="s">
        <v>82</v>
      </c>
      <c r="B47" s="20" t="s">
        <v>83</v>
      </c>
      <c r="C47" s="21"/>
    </row>
    <row r="48" spans="1:3" s="6" customFormat="1" ht="26.25">
      <c r="A48" s="19" t="s">
        <v>84</v>
      </c>
      <c r="B48" s="20" t="s">
        <v>85</v>
      </c>
      <c r="C48" s="21"/>
    </row>
    <row r="49" spans="1:3" s="6" customFormat="1" ht="26.25">
      <c r="A49" s="19" t="s">
        <v>86</v>
      </c>
      <c r="B49" s="20" t="s">
        <v>87</v>
      </c>
      <c r="C49" s="21"/>
    </row>
    <row r="50" spans="1:3" s="6" customFormat="1" ht="26.25">
      <c r="A50" s="19" t="s">
        <v>88</v>
      </c>
      <c r="B50" s="20" t="s">
        <v>89</v>
      </c>
      <c r="C50" s="21"/>
    </row>
    <row r="51" spans="1:3" s="6" customFormat="1" ht="26.25">
      <c r="A51" s="19" t="s">
        <v>90</v>
      </c>
      <c r="B51" s="20" t="s">
        <v>91</v>
      </c>
      <c r="C51" s="21"/>
    </row>
    <row r="52" spans="1:3" s="6" customFormat="1" ht="26.25">
      <c r="A52" s="19" t="s">
        <v>92</v>
      </c>
      <c r="B52" s="20" t="s">
        <v>93</v>
      </c>
      <c r="C52" s="21"/>
    </row>
    <row r="53" spans="1:3" s="6" customFormat="1" ht="26.25">
      <c r="A53" s="19" t="s">
        <v>94</v>
      </c>
      <c r="B53" s="20" t="s">
        <v>95</v>
      </c>
      <c r="C53" s="21"/>
    </row>
    <row r="54" spans="1:3" s="6" customFormat="1" ht="26.25">
      <c r="A54" s="19" t="s">
        <v>96</v>
      </c>
      <c r="B54" s="20" t="s">
        <v>97</v>
      </c>
      <c r="C54" s="21"/>
    </row>
    <row r="55" spans="1:3" s="6" customFormat="1" ht="26.25">
      <c r="A55" s="19" t="s">
        <v>98</v>
      </c>
      <c r="B55" s="20" t="s">
        <v>99</v>
      </c>
      <c r="C55" s="21"/>
    </row>
    <row r="56" spans="1:3" s="6" customFormat="1" ht="26.25">
      <c r="A56" s="32" t="s">
        <v>100</v>
      </c>
      <c r="B56" s="37" t="s">
        <v>101</v>
      </c>
      <c r="C56" s="15">
        <f>ROUND(C8*(C13+C14+C15+C18+C19+C20+C21+C22+C23+C24+C25+C27+C28+C29+C30+C32+C33+C34+C35+C38+C40+C41+C43+C44+C45+C47+C48+C49+C50+C51+C52+C53+C54+C55),2)</f>
        <v>0</v>
      </c>
    </row>
    <row r="57" spans="1:3" s="6" customFormat="1" ht="11.25" customHeight="1">
      <c r="A57" s="38"/>
      <c r="B57" s="39"/>
      <c r="C57" s="40"/>
    </row>
    <row r="58" spans="1:3" s="6" customFormat="1" ht="26.25">
      <c r="A58" s="41"/>
      <c r="B58" s="42" t="s">
        <v>102</v>
      </c>
      <c r="C58" s="43">
        <f>ROUND(C10+C56-C37,2)</f>
        <v>0</v>
      </c>
    </row>
  </sheetData>
  <sheetProtection selectLockedCells="1" selectUnlockedCells="1"/>
  <mergeCells count="5">
    <mergeCell ref="A1:C1"/>
    <mergeCell ref="A2:C2"/>
    <mergeCell ref="A3:C3"/>
    <mergeCell ref="A5:B5"/>
    <mergeCell ref="A8:B8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view="pageBreakPreview" zoomScale="80" zoomScaleSheetLayoutView="80" workbookViewId="0" topLeftCell="A1">
      <selection activeCell="F4" sqref="F4"/>
    </sheetView>
  </sheetViews>
  <sheetFormatPr defaultColWidth="8.00390625" defaultRowHeight="15"/>
  <cols>
    <col min="1" max="1" width="60.140625" style="44" customWidth="1"/>
    <col min="2" max="2" width="18.140625" style="44" customWidth="1"/>
    <col min="3" max="4" width="9.140625" style="44" customWidth="1"/>
    <col min="5" max="5" width="13.7109375" style="45" customWidth="1"/>
    <col min="6" max="6" width="16.140625" style="46" customWidth="1"/>
    <col min="7" max="16384" width="9.140625" style="44" customWidth="1"/>
  </cols>
  <sheetData>
    <row r="1" spans="1:6" ht="95.25" customHeight="1">
      <c r="A1" s="47" t="s">
        <v>103</v>
      </c>
      <c r="B1" s="47"/>
      <c r="C1" s="47"/>
      <c r="D1" s="47"/>
      <c r="E1" s="47"/>
      <c r="F1" s="47"/>
    </row>
    <row r="2" spans="1:6" ht="18">
      <c r="A2" s="48"/>
      <c r="B2" s="49"/>
      <c r="C2" s="50"/>
      <c r="D2" s="50"/>
      <c r="E2" s="51"/>
      <c r="F2" s="52"/>
    </row>
    <row r="3" spans="1:6" ht="33">
      <c r="A3" s="53"/>
      <c r="B3" s="54" t="s">
        <v>104</v>
      </c>
      <c r="C3" s="50"/>
      <c r="D3" s="50"/>
      <c r="E3" s="51"/>
      <c r="F3" s="52"/>
    </row>
    <row r="4" spans="1:6" ht="16.5">
      <c r="A4" s="55" t="s">
        <v>105</v>
      </c>
      <c r="B4" s="56"/>
      <c r="C4" s="50"/>
      <c r="D4" s="50"/>
      <c r="E4" s="51"/>
      <c r="F4" s="52"/>
    </row>
    <row r="5" spans="1:6" ht="16.5">
      <c r="A5" s="57"/>
      <c r="B5" s="58"/>
      <c r="C5" s="50"/>
      <c r="D5" s="50"/>
      <c r="E5" s="51"/>
      <c r="F5" s="52"/>
    </row>
    <row r="6" spans="1:6" ht="16.5">
      <c r="A6" s="57"/>
      <c r="B6" s="57"/>
      <c r="C6" s="57"/>
      <c r="D6" s="57"/>
      <c r="E6" s="51"/>
      <c r="F6" s="58"/>
    </row>
    <row r="7" spans="1:6" ht="17.25" customHeight="1">
      <c r="A7" s="59" t="s">
        <v>106</v>
      </c>
      <c r="B7" s="59"/>
      <c r="C7" s="59"/>
      <c r="D7" s="59"/>
      <c r="E7" s="59"/>
      <c r="F7" s="59"/>
    </row>
    <row r="8" spans="1:6" s="64" customFormat="1" ht="33">
      <c r="A8" s="60"/>
      <c r="B8" s="61" t="s">
        <v>107</v>
      </c>
      <c r="C8" s="62" t="s">
        <v>108</v>
      </c>
      <c r="D8" s="62" t="s">
        <v>109</v>
      </c>
      <c r="E8" s="63" t="s">
        <v>110</v>
      </c>
      <c r="F8" s="60" t="s">
        <v>111</v>
      </c>
    </row>
    <row r="9" spans="1:6" ht="16.5">
      <c r="A9" s="65" t="s">
        <v>112</v>
      </c>
      <c r="B9" s="66"/>
      <c r="C9" s="66"/>
      <c r="D9" s="67">
        <f aca="true" t="shared" si="0" ref="D9:D18">B9*C9</f>
        <v>0</v>
      </c>
      <c r="E9" s="68"/>
      <c r="F9" s="68"/>
    </row>
    <row r="10" spans="1:6" ht="16.5">
      <c r="A10" s="69" t="s">
        <v>113</v>
      </c>
      <c r="B10" s="70"/>
      <c r="C10" s="70"/>
      <c r="D10" s="71">
        <f t="shared" si="0"/>
        <v>0</v>
      </c>
      <c r="E10" s="68"/>
      <c r="F10" s="68"/>
    </row>
    <row r="11" spans="1:6" ht="16.5">
      <c r="A11" s="69" t="s">
        <v>114</v>
      </c>
      <c r="B11" s="70"/>
      <c r="C11" s="70"/>
      <c r="D11" s="71">
        <f t="shared" si="0"/>
        <v>0</v>
      </c>
      <c r="E11" s="68"/>
      <c r="F11" s="68"/>
    </row>
    <row r="12" spans="1:6" ht="16.5">
      <c r="A12" s="69" t="s">
        <v>115</v>
      </c>
      <c r="B12" s="70"/>
      <c r="C12" s="70"/>
      <c r="D12" s="71">
        <f t="shared" si="0"/>
        <v>0</v>
      </c>
      <c r="E12" s="68"/>
      <c r="F12" s="68"/>
    </row>
    <row r="13" spans="1:6" ht="16.5">
      <c r="A13" s="69" t="s">
        <v>116</v>
      </c>
      <c r="B13" s="70"/>
      <c r="C13" s="70"/>
      <c r="D13" s="71">
        <f t="shared" si="0"/>
        <v>0</v>
      </c>
      <c r="E13" s="68"/>
      <c r="F13" s="68"/>
    </row>
    <row r="14" spans="1:6" ht="16.5">
      <c r="A14" s="69" t="s">
        <v>117</v>
      </c>
      <c r="B14" s="70"/>
      <c r="C14" s="70"/>
      <c r="D14" s="71">
        <f t="shared" si="0"/>
        <v>0</v>
      </c>
      <c r="E14" s="68"/>
      <c r="F14" s="68"/>
    </row>
    <row r="15" spans="1:6" ht="16.5">
      <c r="A15" s="69" t="s">
        <v>118</v>
      </c>
      <c r="B15" s="70"/>
      <c r="C15" s="70"/>
      <c r="D15" s="71">
        <f t="shared" si="0"/>
        <v>0</v>
      </c>
      <c r="E15" s="68"/>
      <c r="F15" s="68"/>
    </row>
    <row r="16" spans="1:6" ht="16.5">
      <c r="A16" s="69" t="s">
        <v>119</v>
      </c>
      <c r="B16" s="70"/>
      <c r="C16" s="70"/>
      <c r="D16" s="71">
        <f t="shared" si="0"/>
        <v>0</v>
      </c>
      <c r="E16" s="68"/>
      <c r="F16" s="68"/>
    </row>
    <row r="17" spans="1:6" ht="16.5">
      <c r="A17" s="69" t="s">
        <v>120</v>
      </c>
      <c r="B17" s="70"/>
      <c r="C17" s="70"/>
      <c r="D17" s="71">
        <f t="shared" si="0"/>
        <v>0</v>
      </c>
      <c r="E17" s="68"/>
      <c r="F17" s="68"/>
    </row>
    <row r="18" spans="1:6" ht="16.5">
      <c r="A18" s="69" t="s">
        <v>121</v>
      </c>
      <c r="B18" s="70"/>
      <c r="C18" s="70"/>
      <c r="D18" s="71">
        <f t="shared" si="0"/>
        <v>0</v>
      </c>
      <c r="E18" s="68"/>
      <c r="F18" s="68"/>
    </row>
    <row r="19" spans="1:6" s="64" customFormat="1" ht="16.5">
      <c r="A19" s="72" t="s">
        <v>122</v>
      </c>
      <c r="B19" s="73"/>
      <c r="C19" s="74"/>
      <c r="D19" s="75">
        <f>SUM(D9:D18)</f>
        <v>0</v>
      </c>
      <c r="E19" s="76">
        <f>IF(D19=0,"0",D19/$D$119)</f>
        <v>0</v>
      </c>
      <c r="F19" s="77">
        <f>IF(D19=0,"0",ROUND($B$4*E19,2))</f>
        <v>0</v>
      </c>
    </row>
    <row r="20" spans="1:6" ht="16.5">
      <c r="A20" s="69" t="s">
        <v>112</v>
      </c>
      <c r="B20" s="70"/>
      <c r="C20" s="70"/>
      <c r="D20" s="71">
        <f aca="true" t="shared" si="1" ref="D20:D29">B20*C20</f>
        <v>0</v>
      </c>
      <c r="E20" s="68"/>
      <c r="F20" s="68"/>
    </row>
    <row r="21" spans="1:6" ht="16.5">
      <c r="A21" s="69" t="s">
        <v>113</v>
      </c>
      <c r="B21" s="70"/>
      <c r="C21" s="70"/>
      <c r="D21" s="71">
        <f t="shared" si="1"/>
        <v>0</v>
      </c>
      <c r="E21" s="68"/>
      <c r="F21" s="68"/>
    </row>
    <row r="22" spans="1:6" ht="16.5">
      <c r="A22" s="69" t="s">
        <v>114</v>
      </c>
      <c r="B22" s="70"/>
      <c r="C22" s="70"/>
      <c r="D22" s="71">
        <f t="shared" si="1"/>
        <v>0</v>
      </c>
      <c r="E22" s="68"/>
      <c r="F22" s="68"/>
    </row>
    <row r="23" spans="1:6" ht="16.5">
      <c r="A23" s="69" t="s">
        <v>115</v>
      </c>
      <c r="B23" s="70"/>
      <c r="C23" s="70"/>
      <c r="D23" s="71">
        <f t="shared" si="1"/>
        <v>0</v>
      </c>
      <c r="E23" s="68"/>
      <c r="F23" s="68"/>
    </row>
    <row r="24" spans="1:6" ht="16.5">
      <c r="A24" s="69" t="s">
        <v>116</v>
      </c>
      <c r="B24" s="70"/>
      <c r="C24" s="70"/>
      <c r="D24" s="71">
        <f t="shared" si="1"/>
        <v>0</v>
      </c>
      <c r="E24" s="68"/>
      <c r="F24" s="68"/>
    </row>
    <row r="25" spans="1:6" ht="16.5">
      <c r="A25" s="69" t="s">
        <v>117</v>
      </c>
      <c r="B25" s="70"/>
      <c r="C25" s="70"/>
      <c r="D25" s="71">
        <f t="shared" si="1"/>
        <v>0</v>
      </c>
      <c r="E25" s="68"/>
      <c r="F25" s="68"/>
    </row>
    <row r="26" spans="1:6" ht="16.5">
      <c r="A26" s="69" t="s">
        <v>118</v>
      </c>
      <c r="B26" s="70"/>
      <c r="C26" s="70"/>
      <c r="D26" s="71">
        <f t="shared" si="1"/>
        <v>0</v>
      </c>
      <c r="E26" s="68"/>
      <c r="F26" s="68"/>
    </row>
    <row r="27" spans="1:6" ht="16.5">
      <c r="A27" s="69" t="s">
        <v>119</v>
      </c>
      <c r="B27" s="70"/>
      <c r="C27" s="70"/>
      <c r="D27" s="71">
        <f t="shared" si="1"/>
        <v>0</v>
      </c>
      <c r="E27" s="68"/>
      <c r="F27" s="68"/>
    </row>
    <row r="28" spans="1:6" ht="16.5">
      <c r="A28" s="69" t="s">
        <v>120</v>
      </c>
      <c r="B28" s="70"/>
      <c r="C28" s="70"/>
      <c r="D28" s="71">
        <f t="shared" si="1"/>
        <v>0</v>
      </c>
      <c r="E28" s="68"/>
      <c r="F28" s="68"/>
    </row>
    <row r="29" spans="1:6" ht="16.5">
      <c r="A29" s="69" t="s">
        <v>121</v>
      </c>
      <c r="B29" s="70"/>
      <c r="C29" s="70"/>
      <c r="D29" s="71">
        <f t="shared" si="1"/>
        <v>0</v>
      </c>
      <c r="E29" s="68"/>
      <c r="F29" s="68"/>
    </row>
    <row r="30" spans="1:6" s="64" customFormat="1" ht="16.5">
      <c r="A30" s="72" t="s">
        <v>123</v>
      </c>
      <c r="B30" s="73"/>
      <c r="C30" s="74"/>
      <c r="D30" s="75">
        <f>SUM(D20:D29)</f>
        <v>0</v>
      </c>
      <c r="E30" s="76">
        <f>IF(D30=0,"0",D30/$D$119)</f>
        <v>0</v>
      </c>
      <c r="F30" s="77">
        <f>IF(D30=0,"0",ROUND($B$4*E30,2))</f>
        <v>0</v>
      </c>
    </row>
    <row r="31" spans="1:6" ht="16.5">
      <c r="A31" s="69" t="s">
        <v>112</v>
      </c>
      <c r="B31" s="70"/>
      <c r="C31" s="70"/>
      <c r="D31" s="71">
        <f aca="true" t="shared" si="2" ref="D31:D40">B31*C31</f>
        <v>0</v>
      </c>
      <c r="E31" s="68"/>
      <c r="F31" s="68"/>
    </row>
    <row r="32" spans="1:6" ht="16.5">
      <c r="A32" s="69" t="s">
        <v>113</v>
      </c>
      <c r="B32" s="70"/>
      <c r="C32" s="70"/>
      <c r="D32" s="71">
        <f t="shared" si="2"/>
        <v>0</v>
      </c>
      <c r="E32" s="68"/>
      <c r="F32" s="68"/>
    </row>
    <row r="33" spans="1:6" ht="16.5">
      <c r="A33" s="69" t="s">
        <v>114</v>
      </c>
      <c r="B33" s="70"/>
      <c r="C33" s="70"/>
      <c r="D33" s="71">
        <f t="shared" si="2"/>
        <v>0</v>
      </c>
      <c r="E33" s="68"/>
      <c r="F33" s="68"/>
    </row>
    <row r="34" spans="1:6" ht="16.5">
      <c r="A34" s="69" t="s">
        <v>115</v>
      </c>
      <c r="B34" s="70"/>
      <c r="C34" s="70"/>
      <c r="D34" s="71">
        <f t="shared" si="2"/>
        <v>0</v>
      </c>
      <c r="E34" s="68"/>
      <c r="F34" s="68"/>
    </row>
    <row r="35" spans="1:6" ht="16.5">
      <c r="A35" s="69" t="s">
        <v>116</v>
      </c>
      <c r="B35" s="70"/>
      <c r="C35" s="70"/>
      <c r="D35" s="71">
        <f t="shared" si="2"/>
        <v>0</v>
      </c>
      <c r="E35" s="68"/>
      <c r="F35" s="68"/>
    </row>
    <row r="36" spans="1:6" ht="16.5">
      <c r="A36" s="69" t="s">
        <v>117</v>
      </c>
      <c r="B36" s="70"/>
      <c r="C36" s="70"/>
      <c r="D36" s="71">
        <f t="shared" si="2"/>
        <v>0</v>
      </c>
      <c r="E36" s="68"/>
      <c r="F36" s="68"/>
    </row>
    <row r="37" spans="1:6" ht="16.5">
      <c r="A37" s="69" t="s">
        <v>118</v>
      </c>
      <c r="B37" s="70"/>
      <c r="C37" s="70"/>
      <c r="D37" s="71">
        <f t="shared" si="2"/>
        <v>0</v>
      </c>
      <c r="E37" s="68"/>
      <c r="F37" s="68"/>
    </row>
    <row r="38" spans="1:6" ht="16.5">
      <c r="A38" s="69" t="s">
        <v>119</v>
      </c>
      <c r="B38" s="70"/>
      <c r="C38" s="70"/>
      <c r="D38" s="71">
        <f t="shared" si="2"/>
        <v>0</v>
      </c>
      <c r="E38" s="68"/>
      <c r="F38" s="68"/>
    </row>
    <row r="39" spans="1:6" ht="16.5">
      <c r="A39" s="69" t="s">
        <v>120</v>
      </c>
      <c r="B39" s="70"/>
      <c r="C39" s="70"/>
      <c r="D39" s="71">
        <f t="shared" si="2"/>
        <v>0</v>
      </c>
      <c r="E39" s="68"/>
      <c r="F39" s="68"/>
    </row>
    <row r="40" spans="1:6" ht="16.5">
      <c r="A40" s="69" t="s">
        <v>121</v>
      </c>
      <c r="B40" s="70"/>
      <c r="C40" s="70"/>
      <c r="D40" s="71">
        <f t="shared" si="2"/>
        <v>0</v>
      </c>
      <c r="E40" s="68"/>
      <c r="F40" s="68"/>
    </row>
    <row r="41" spans="1:6" s="64" customFormat="1" ht="16.5">
      <c r="A41" s="72" t="s">
        <v>124</v>
      </c>
      <c r="B41" s="73"/>
      <c r="C41" s="74"/>
      <c r="D41" s="75">
        <f>SUM(D31:D40)</f>
        <v>0</v>
      </c>
      <c r="E41" s="76">
        <f>IF(D41=0,"0",D41/$D$119)</f>
        <v>0</v>
      </c>
      <c r="F41" s="77">
        <f>IF(D41=0,"0",ROUND($B$4*E41,2))</f>
        <v>0</v>
      </c>
    </row>
    <row r="42" spans="1:6" ht="16.5">
      <c r="A42" s="69" t="s">
        <v>112</v>
      </c>
      <c r="B42" s="70"/>
      <c r="C42" s="70"/>
      <c r="D42" s="71">
        <f aca="true" t="shared" si="3" ref="D42:D51">B42*C42</f>
        <v>0</v>
      </c>
      <c r="E42" s="68"/>
      <c r="F42" s="68"/>
    </row>
    <row r="43" spans="1:6" ht="16.5">
      <c r="A43" s="69" t="s">
        <v>113</v>
      </c>
      <c r="B43" s="70"/>
      <c r="C43" s="70"/>
      <c r="D43" s="71">
        <f t="shared" si="3"/>
        <v>0</v>
      </c>
      <c r="E43" s="68"/>
      <c r="F43" s="68"/>
    </row>
    <row r="44" spans="1:6" ht="16.5">
      <c r="A44" s="69" t="s">
        <v>114</v>
      </c>
      <c r="B44" s="70"/>
      <c r="C44" s="70"/>
      <c r="D44" s="71">
        <f t="shared" si="3"/>
        <v>0</v>
      </c>
      <c r="E44" s="68"/>
      <c r="F44" s="68"/>
    </row>
    <row r="45" spans="1:6" ht="16.5">
      <c r="A45" s="69" t="s">
        <v>115</v>
      </c>
      <c r="B45" s="70"/>
      <c r="C45" s="70"/>
      <c r="D45" s="71">
        <f t="shared" si="3"/>
        <v>0</v>
      </c>
      <c r="E45" s="68"/>
      <c r="F45" s="68"/>
    </row>
    <row r="46" spans="1:6" ht="16.5">
      <c r="A46" s="69" t="s">
        <v>116</v>
      </c>
      <c r="B46" s="70"/>
      <c r="C46" s="70"/>
      <c r="D46" s="71">
        <f t="shared" si="3"/>
        <v>0</v>
      </c>
      <c r="E46" s="68"/>
      <c r="F46" s="68"/>
    </row>
    <row r="47" spans="1:6" ht="16.5">
      <c r="A47" s="69" t="s">
        <v>117</v>
      </c>
      <c r="B47" s="70"/>
      <c r="C47" s="70"/>
      <c r="D47" s="71">
        <f t="shared" si="3"/>
        <v>0</v>
      </c>
      <c r="E47" s="68"/>
      <c r="F47" s="68"/>
    </row>
    <row r="48" spans="1:6" ht="16.5">
      <c r="A48" s="69" t="s">
        <v>118</v>
      </c>
      <c r="B48" s="70"/>
      <c r="C48" s="70"/>
      <c r="D48" s="71">
        <f t="shared" si="3"/>
        <v>0</v>
      </c>
      <c r="E48" s="68"/>
      <c r="F48" s="68"/>
    </row>
    <row r="49" spans="1:6" ht="16.5">
      <c r="A49" s="69" t="s">
        <v>119</v>
      </c>
      <c r="B49" s="70"/>
      <c r="C49" s="70"/>
      <c r="D49" s="71">
        <f t="shared" si="3"/>
        <v>0</v>
      </c>
      <c r="E49" s="68"/>
      <c r="F49" s="68"/>
    </row>
    <row r="50" spans="1:6" ht="16.5">
      <c r="A50" s="69" t="s">
        <v>120</v>
      </c>
      <c r="B50" s="70"/>
      <c r="C50" s="70"/>
      <c r="D50" s="71">
        <f t="shared" si="3"/>
        <v>0</v>
      </c>
      <c r="E50" s="68"/>
      <c r="F50" s="68"/>
    </row>
    <row r="51" spans="1:6" ht="16.5">
      <c r="A51" s="69" t="s">
        <v>121</v>
      </c>
      <c r="B51" s="70"/>
      <c r="C51" s="70"/>
      <c r="D51" s="71">
        <f t="shared" si="3"/>
        <v>0</v>
      </c>
      <c r="E51" s="68"/>
      <c r="F51" s="68"/>
    </row>
    <row r="52" spans="1:6" s="64" customFormat="1" ht="16.5">
      <c r="A52" s="72" t="s">
        <v>125</v>
      </c>
      <c r="B52" s="73"/>
      <c r="C52" s="74"/>
      <c r="D52" s="75">
        <f>SUM(D42:D51)</f>
        <v>0</v>
      </c>
      <c r="E52" s="76">
        <f>IF(D52=0,"0",D52/$D$119)</f>
        <v>0</v>
      </c>
      <c r="F52" s="77">
        <f>IF(D52=0,"0",ROUND($B$4*E52,2))</f>
        <v>0</v>
      </c>
    </row>
    <row r="53" spans="1:6" ht="16.5">
      <c r="A53" s="69" t="s">
        <v>112</v>
      </c>
      <c r="B53" s="70"/>
      <c r="C53" s="70"/>
      <c r="D53" s="71">
        <f aca="true" t="shared" si="4" ref="D53:D62">B53*C53</f>
        <v>0</v>
      </c>
      <c r="E53" s="68"/>
      <c r="F53" s="68"/>
    </row>
    <row r="54" spans="1:6" ht="16.5">
      <c r="A54" s="69" t="s">
        <v>113</v>
      </c>
      <c r="B54" s="70"/>
      <c r="C54" s="70"/>
      <c r="D54" s="71">
        <f t="shared" si="4"/>
        <v>0</v>
      </c>
      <c r="E54" s="68"/>
      <c r="F54" s="68"/>
    </row>
    <row r="55" spans="1:6" ht="16.5">
      <c r="A55" s="69" t="s">
        <v>114</v>
      </c>
      <c r="B55" s="70"/>
      <c r="C55" s="70"/>
      <c r="D55" s="71">
        <f t="shared" si="4"/>
        <v>0</v>
      </c>
      <c r="E55" s="68"/>
      <c r="F55" s="68"/>
    </row>
    <row r="56" spans="1:6" ht="16.5">
      <c r="A56" s="69" t="s">
        <v>115</v>
      </c>
      <c r="B56" s="70"/>
      <c r="C56" s="70"/>
      <c r="D56" s="71">
        <f t="shared" si="4"/>
        <v>0</v>
      </c>
      <c r="E56" s="68"/>
      <c r="F56" s="68"/>
    </row>
    <row r="57" spans="1:6" ht="16.5">
      <c r="A57" s="69" t="s">
        <v>116</v>
      </c>
      <c r="B57" s="70"/>
      <c r="C57" s="70"/>
      <c r="D57" s="71">
        <f t="shared" si="4"/>
        <v>0</v>
      </c>
      <c r="E57" s="68"/>
      <c r="F57" s="68"/>
    </row>
    <row r="58" spans="1:6" ht="16.5">
      <c r="A58" s="69" t="s">
        <v>117</v>
      </c>
      <c r="B58" s="70"/>
      <c r="C58" s="70"/>
      <c r="D58" s="71">
        <f t="shared" si="4"/>
        <v>0</v>
      </c>
      <c r="E58" s="68"/>
      <c r="F58" s="68"/>
    </row>
    <row r="59" spans="1:6" ht="16.5">
      <c r="A59" s="69" t="s">
        <v>118</v>
      </c>
      <c r="B59" s="70"/>
      <c r="C59" s="70"/>
      <c r="D59" s="71">
        <f t="shared" si="4"/>
        <v>0</v>
      </c>
      <c r="E59" s="68"/>
      <c r="F59" s="68"/>
    </row>
    <row r="60" spans="1:6" ht="16.5">
      <c r="A60" s="69" t="s">
        <v>119</v>
      </c>
      <c r="B60" s="70"/>
      <c r="C60" s="70"/>
      <c r="D60" s="71">
        <f t="shared" si="4"/>
        <v>0</v>
      </c>
      <c r="E60" s="68"/>
      <c r="F60" s="68"/>
    </row>
    <row r="61" spans="1:6" ht="16.5">
      <c r="A61" s="69" t="s">
        <v>120</v>
      </c>
      <c r="B61" s="70"/>
      <c r="C61" s="70"/>
      <c r="D61" s="71">
        <f t="shared" si="4"/>
        <v>0</v>
      </c>
      <c r="E61" s="68"/>
      <c r="F61" s="68"/>
    </row>
    <row r="62" spans="1:6" ht="16.5">
      <c r="A62" s="69" t="s">
        <v>121</v>
      </c>
      <c r="B62" s="70"/>
      <c r="C62" s="70"/>
      <c r="D62" s="71">
        <f t="shared" si="4"/>
        <v>0</v>
      </c>
      <c r="E62" s="68"/>
      <c r="F62" s="68"/>
    </row>
    <row r="63" spans="1:6" s="64" customFormat="1" ht="16.5">
      <c r="A63" s="72" t="s">
        <v>126</v>
      </c>
      <c r="B63" s="73"/>
      <c r="C63" s="74"/>
      <c r="D63" s="75">
        <f>SUM(D53:D62)</f>
        <v>0</v>
      </c>
      <c r="E63" s="76">
        <f>IF(D63=0,"0",D63/$D$119)</f>
        <v>0</v>
      </c>
      <c r="F63" s="77">
        <f>IF(D63=0,"0",ROUND($B$4*E63,2))</f>
        <v>0</v>
      </c>
    </row>
    <row r="64" spans="1:6" ht="16.5">
      <c r="A64" s="69" t="s">
        <v>112</v>
      </c>
      <c r="B64" s="70"/>
      <c r="C64" s="70"/>
      <c r="D64" s="71">
        <f aca="true" t="shared" si="5" ref="D64:D73">B64*C64</f>
        <v>0</v>
      </c>
      <c r="E64" s="68"/>
      <c r="F64" s="68"/>
    </row>
    <row r="65" spans="1:6" ht="16.5">
      <c r="A65" s="69" t="s">
        <v>113</v>
      </c>
      <c r="B65" s="70"/>
      <c r="C65" s="70"/>
      <c r="D65" s="71">
        <f t="shared" si="5"/>
        <v>0</v>
      </c>
      <c r="E65" s="68"/>
      <c r="F65" s="68"/>
    </row>
    <row r="66" spans="1:6" ht="16.5">
      <c r="A66" s="69" t="s">
        <v>114</v>
      </c>
      <c r="B66" s="70"/>
      <c r="C66" s="70"/>
      <c r="D66" s="71">
        <f t="shared" si="5"/>
        <v>0</v>
      </c>
      <c r="E66" s="68"/>
      <c r="F66" s="68"/>
    </row>
    <row r="67" spans="1:6" ht="16.5">
      <c r="A67" s="69" t="s">
        <v>115</v>
      </c>
      <c r="B67" s="70"/>
      <c r="C67" s="70"/>
      <c r="D67" s="71">
        <f t="shared" si="5"/>
        <v>0</v>
      </c>
      <c r="E67" s="68"/>
      <c r="F67" s="68"/>
    </row>
    <row r="68" spans="1:6" ht="16.5">
      <c r="A68" s="69" t="s">
        <v>116</v>
      </c>
      <c r="B68" s="70"/>
      <c r="C68" s="70"/>
      <c r="D68" s="71">
        <f t="shared" si="5"/>
        <v>0</v>
      </c>
      <c r="E68" s="68"/>
      <c r="F68" s="68"/>
    </row>
    <row r="69" spans="1:6" ht="16.5">
      <c r="A69" s="69" t="s">
        <v>117</v>
      </c>
      <c r="B69" s="70"/>
      <c r="C69" s="70"/>
      <c r="D69" s="71">
        <f t="shared" si="5"/>
        <v>0</v>
      </c>
      <c r="E69" s="68"/>
      <c r="F69" s="68"/>
    </row>
    <row r="70" spans="1:6" ht="16.5">
      <c r="A70" s="69" t="s">
        <v>118</v>
      </c>
      <c r="B70" s="70"/>
      <c r="C70" s="70"/>
      <c r="D70" s="71">
        <f t="shared" si="5"/>
        <v>0</v>
      </c>
      <c r="E70" s="68"/>
      <c r="F70" s="68"/>
    </row>
    <row r="71" spans="1:6" ht="16.5">
      <c r="A71" s="69" t="s">
        <v>119</v>
      </c>
      <c r="B71" s="70"/>
      <c r="C71" s="70"/>
      <c r="D71" s="71">
        <f t="shared" si="5"/>
        <v>0</v>
      </c>
      <c r="E71" s="68"/>
      <c r="F71" s="68"/>
    </row>
    <row r="72" spans="1:6" ht="16.5">
      <c r="A72" s="69" t="s">
        <v>120</v>
      </c>
      <c r="B72" s="70"/>
      <c r="C72" s="70"/>
      <c r="D72" s="71">
        <f t="shared" si="5"/>
        <v>0</v>
      </c>
      <c r="E72" s="68"/>
      <c r="F72" s="68"/>
    </row>
    <row r="73" spans="1:6" ht="16.5">
      <c r="A73" s="69" t="s">
        <v>121</v>
      </c>
      <c r="B73" s="70"/>
      <c r="C73" s="70"/>
      <c r="D73" s="71">
        <f t="shared" si="5"/>
        <v>0</v>
      </c>
      <c r="E73" s="68"/>
      <c r="F73" s="68"/>
    </row>
    <row r="74" spans="1:6" s="64" customFormat="1" ht="16.5">
      <c r="A74" s="72" t="s">
        <v>127</v>
      </c>
      <c r="B74" s="73"/>
      <c r="C74" s="74"/>
      <c r="D74" s="75">
        <f>SUM(D64:D73)</f>
        <v>0</v>
      </c>
      <c r="E74" s="76">
        <f>IF(D74=0,"0",D74/$D$119)</f>
        <v>0</v>
      </c>
      <c r="F74" s="77">
        <f>IF(D74=0,"0",ROUND($B$4*E74,2))</f>
        <v>0</v>
      </c>
    </row>
    <row r="75" spans="1:6" ht="16.5">
      <c r="A75" s="69" t="s">
        <v>112</v>
      </c>
      <c r="B75" s="70"/>
      <c r="C75" s="70"/>
      <c r="D75" s="71">
        <f aca="true" t="shared" si="6" ref="D75:D84">B75*C75</f>
        <v>0</v>
      </c>
      <c r="E75" s="68"/>
      <c r="F75" s="68"/>
    </row>
    <row r="76" spans="1:6" ht="16.5">
      <c r="A76" s="69" t="s">
        <v>113</v>
      </c>
      <c r="B76" s="70"/>
      <c r="C76" s="70"/>
      <c r="D76" s="71">
        <f t="shared" si="6"/>
        <v>0</v>
      </c>
      <c r="E76" s="68"/>
      <c r="F76" s="68"/>
    </row>
    <row r="77" spans="1:6" ht="16.5">
      <c r="A77" s="69" t="s">
        <v>114</v>
      </c>
      <c r="B77" s="70"/>
      <c r="C77" s="70"/>
      <c r="D77" s="71">
        <f t="shared" si="6"/>
        <v>0</v>
      </c>
      <c r="E77" s="68"/>
      <c r="F77" s="68"/>
    </row>
    <row r="78" spans="1:6" ht="16.5">
      <c r="A78" s="69" t="s">
        <v>115</v>
      </c>
      <c r="B78" s="70"/>
      <c r="C78" s="70"/>
      <c r="D78" s="71">
        <f t="shared" si="6"/>
        <v>0</v>
      </c>
      <c r="E78" s="68"/>
      <c r="F78" s="68"/>
    </row>
    <row r="79" spans="1:6" ht="16.5">
      <c r="A79" s="69" t="s">
        <v>116</v>
      </c>
      <c r="B79" s="70"/>
      <c r="C79" s="70"/>
      <c r="D79" s="71">
        <f t="shared" si="6"/>
        <v>0</v>
      </c>
      <c r="E79" s="68"/>
      <c r="F79" s="68"/>
    </row>
    <row r="80" spans="1:6" ht="16.5">
      <c r="A80" s="69" t="s">
        <v>117</v>
      </c>
      <c r="B80" s="70"/>
      <c r="C80" s="70"/>
      <c r="D80" s="71">
        <f t="shared" si="6"/>
        <v>0</v>
      </c>
      <c r="E80" s="68"/>
      <c r="F80" s="68"/>
    </row>
    <row r="81" spans="1:6" ht="16.5">
      <c r="A81" s="69" t="s">
        <v>118</v>
      </c>
      <c r="B81" s="70"/>
      <c r="C81" s="70"/>
      <c r="D81" s="71">
        <f t="shared" si="6"/>
        <v>0</v>
      </c>
      <c r="E81" s="68"/>
      <c r="F81" s="68"/>
    </row>
    <row r="82" spans="1:6" ht="16.5">
      <c r="A82" s="69" t="s">
        <v>119</v>
      </c>
      <c r="B82" s="70"/>
      <c r="C82" s="70"/>
      <c r="D82" s="71">
        <f t="shared" si="6"/>
        <v>0</v>
      </c>
      <c r="E82" s="68"/>
      <c r="F82" s="68"/>
    </row>
    <row r="83" spans="1:6" ht="16.5">
      <c r="A83" s="69" t="s">
        <v>120</v>
      </c>
      <c r="B83" s="70"/>
      <c r="C83" s="70"/>
      <c r="D83" s="71">
        <f t="shared" si="6"/>
        <v>0</v>
      </c>
      <c r="E83" s="68"/>
      <c r="F83" s="68"/>
    </row>
    <row r="84" spans="1:6" ht="16.5">
      <c r="A84" s="69" t="s">
        <v>121</v>
      </c>
      <c r="B84" s="70"/>
      <c r="C84" s="70"/>
      <c r="D84" s="71">
        <f t="shared" si="6"/>
        <v>0</v>
      </c>
      <c r="E84" s="68"/>
      <c r="F84" s="68"/>
    </row>
    <row r="85" spans="1:6" s="64" customFormat="1" ht="16.5">
      <c r="A85" s="72" t="s">
        <v>128</v>
      </c>
      <c r="B85" s="73"/>
      <c r="C85" s="74"/>
      <c r="D85" s="75">
        <f>SUM(D75:D84)</f>
        <v>0</v>
      </c>
      <c r="E85" s="76">
        <f>IF(D85=0,"0",D85/$D$119)</f>
        <v>0</v>
      </c>
      <c r="F85" s="77">
        <f>IF(D85=0,"0",ROUND($B$4*E85,2))</f>
        <v>0</v>
      </c>
    </row>
    <row r="86" spans="1:6" ht="16.5">
      <c r="A86" s="69" t="s">
        <v>112</v>
      </c>
      <c r="B86" s="70"/>
      <c r="C86" s="70"/>
      <c r="D86" s="71">
        <f aca="true" t="shared" si="7" ref="D86:D95">B86*C86</f>
        <v>0</v>
      </c>
      <c r="E86" s="68"/>
      <c r="F86" s="68"/>
    </row>
    <row r="87" spans="1:6" ht="16.5">
      <c r="A87" s="69" t="s">
        <v>113</v>
      </c>
      <c r="B87" s="70"/>
      <c r="C87" s="70"/>
      <c r="D87" s="71">
        <f t="shared" si="7"/>
        <v>0</v>
      </c>
      <c r="E87" s="68"/>
      <c r="F87" s="68"/>
    </row>
    <row r="88" spans="1:6" ht="16.5">
      <c r="A88" s="69" t="s">
        <v>114</v>
      </c>
      <c r="B88" s="70"/>
      <c r="C88" s="70"/>
      <c r="D88" s="71">
        <f t="shared" si="7"/>
        <v>0</v>
      </c>
      <c r="E88" s="68"/>
      <c r="F88" s="68"/>
    </row>
    <row r="89" spans="1:6" ht="16.5">
      <c r="A89" s="69" t="s">
        <v>115</v>
      </c>
      <c r="B89" s="70"/>
      <c r="C89" s="70"/>
      <c r="D89" s="71">
        <f t="shared" si="7"/>
        <v>0</v>
      </c>
      <c r="E89" s="68"/>
      <c r="F89" s="68"/>
    </row>
    <row r="90" spans="1:6" ht="16.5">
      <c r="A90" s="69" t="s">
        <v>116</v>
      </c>
      <c r="B90" s="70"/>
      <c r="C90" s="70"/>
      <c r="D90" s="71">
        <f t="shared" si="7"/>
        <v>0</v>
      </c>
      <c r="E90" s="68"/>
      <c r="F90" s="68"/>
    </row>
    <row r="91" spans="1:6" ht="16.5">
      <c r="A91" s="69" t="s">
        <v>117</v>
      </c>
      <c r="B91" s="70"/>
      <c r="C91" s="70"/>
      <c r="D91" s="71">
        <f t="shared" si="7"/>
        <v>0</v>
      </c>
      <c r="E91" s="68"/>
      <c r="F91" s="68"/>
    </row>
    <row r="92" spans="1:6" ht="16.5">
      <c r="A92" s="69" t="s">
        <v>118</v>
      </c>
      <c r="B92" s="70"/>
      <c r="C92" s="70"/>
      <c r="D92" s="71">
        <f t="shared" si="7"/>
        <v>0</v>
      </c>
      <c r="E92" s="68"/>
      <c r="F92" s="68"/>
    </row>
    <row r="93" spans="1:6" ht="16.5">
      <c r="A93" s="69" t="s">
        <v>119</v>
      </c>
      <c r="B93" s="70"/>
      <c r="C93" s="70"/>
      <c r="D93" s="71">
        <f t="shared" si="7"/>
        <v>0</v>
      </c>
      <c r="E93" s="68"/>
      <c r="F93" s="68"/>
    </row>
    <row r="94" spans="1:6" ht="16.5">
      <c r="A94" s="69" t="s">
        <v>120</v>
      </c>
      <c r="B94" s="70"/>
      <c r="C94" s="70"/>
      <c r="D94" s="71">
        <f t="shared" si="7"/>
        <v>0</v>
      </c>
      <c r="E94" s="68"/>
      <c r="F94" s="68"/>
    </row>
    <row r="95" spans="1:6" ht="16.5">
      <c r="A95" s="69" t="s">
        <v>121</v>
      </c>
      <c r="B95" s="70"/>
      <c r="C95" s="70"/>
      <c r="D95" s="71">
        <f t="shared" si="7"/>
        <v>0</v>
      </c>
      <c r="E95" s="68"/>
      <c r="F95" s="68"/>
    </row>
    <row r="96" spans="1:6" s="64" customFormat="1" ht="16.5">
      <c r="A96" s="72" t="s">
        <v>129</v>
      </c>
      <c r="B96" s="73"/>
      <c r="C96" s="74"/>
      <c r="D96" s="75">
        <f>SUM(D86:D95)</f>
        <v>0</v>
      </c>
      <c r="E96" s="76">
        <f>IF(D96=0,"0",D96/$D$119)</f>
        <v>0</v>
      </c>
      <c r="F96" s="77">
        <f>IF(D96=0,"0",ROUND($B$4*E96,2))</f>
        <v>0</v>
      </c>
    </row>
    <row r="97" spans="1:6" ht="16.5">
      <c r="A97" s="69" t="s">
        <v>112</v>
      </c>
      <c r="B97" s="70"/>
      <c r="C97" s="70"/>
      <c r="D97" s="71">
        <f aca="true" t="shared" si="8" ref="D97:D106">B97*C97</f>
        <v>0</v>
      </c>
      <c r="E97" s="68"/>
      <c r="F97" s="68"/>
    </row>
    <row r="98" spans="1:6" ht="16.5">
      <c r="A98" s="69" t="s">
        <v>113</v>
      </c>
      <c r="B98" s="70"/>
      <c r="C98" s="70"/>
      <c r="D98" s="71">
        <f t="shared" si="8"/>
        <v>0</v>
      </c>
      <c r="E98" s="68"/>
      <c r="F98" s="68"/>
    </row>
    <row r="99" spans="1:6" ht="16.5">
      <c r="A99" s="69" t="s">
        <v>114</v>
      </c>
      <c r="B99" s="70"/>
      <c r="C99" s="70"/>
      <c r="D99" s="71">
        <f t="shared" si="8"/>
        <v>0</v>
      </c>
      <c r="E99" s="68"/>
      <c r="F99" s="68"/>
    </row>
    <row r="100" spans="1:6" ht="16.5">
      <c r="A100" s="69" t="s">
        <v>115</v>
      </c>
      <c r="B100" s="70"/>
      <c r="C100" s="70"/>
      <c r="D100" s="71">
        <f t="shared" si="8"/>
        <v>0</v>
      </c>
      <c r="E100" s="68"/>
      <c r="F100" s="68"/>
    </row>
    <row r="101" spans="1:6" ht="16.5">
      <c r="A101" s="69" t="s">
        <v>116</v>
      </c>
      <c r="B101" s="70"/>
      <c r="C101" s="70"/>
      <c r="D101" s="71">
        <f t="shared" si="8"/>
        <v>0</v>
      </c>
      <c r="E101" s="68"/>
      <c r="F101" s="68"/>
    </row>
    <row r="102" spans="1:6" ht="16.5">
      <c r="A102" s="69" t="s">
        <v>117</v>
      </c>
      <c r="B102" s="70"/>
      <c r="C102" s="70"/>
      <c r="D102" s="71">
        <f t="shared" si="8"/>
        <v>0</v>
      </c>
      <c r="E102" s="68"/>
      <c r="F102" s="68"/>
    </row>
    <row r="103" spans="1:6" ht="16.5">
      <c r="A103" s="69" t="s">
        <v>118</v>
      </c>
      <c r="B103" s="70"/>
      <c r="C103" s="70"/>
      <c r="D103" s="71">
        <f t="shared" si="8"/>
        <v>0</v>
      </c>
      <c r="E103" s="68"/>
      <c r="F103" s="68"/>
    </row>
    <row r="104" spans="1:6" ht="16.5">
      <c r="A104" s="69" t="s">
        <v>119</v>
      </c>
      <c r="B104" s="70"/>
      <c r="C104" s="70"/>
      <c r="D104" s="71">
        <f t="shared" si="8"/>
        <v>0</v>
      </c>
      <c r="E104" s="68"/>
      <c r="F104" s="68"/>
    </row>
    <row r="105" spans="1:6" ht="16.5">
      <c r="A105" s="69" t="s">
        <v>120</v>
      </c>
      <c r="B105" s="70"/>
      <c r="C105" s="70"/>
      <c r="D105" s="71">
        <f t="shared" si="8"/>
        <v>0</v>
      </c>
      <c r="E105" s="68"/>
      <c r="F105" s="68"/>
    </row>
    <row r="106" spans="1:6" ht="16.5">
      <c r="A106" s="69" t="s">
        <v>121</v>
      </c>
      <c r="B106" s="70"/>
      <c r="C106" s="70"/>
      <c r="D106" s="71">
        <f t="shared" si="8"/>
        <v>0</v>
      </c>
      <c r="E106" s="68"/>
      <c r="F106" s="68"/>
    </row>
    <row r="107" spans="1:6" s="64" customFormat="1" ht="16.5">
      <c r="A107" s="72" t="s">
        <v>130</v>
      </c>
      <c r="B107" s="73"/>
      <c r="C107" s="74"/>
      <c r="D107" s="75">
        <f>SUM(D97:D106)</f>
        <v>0</v>
      </c>
      <c r="E107" s="76">
        <f>IF(D107=0,"0",D107/$D$119)</f>
        <v>0</v>
      </c>
      <c r="F107" s="77">
        <f>IF(D107=0,"0",ROUND($B$4*E107,2))</f>
        <v>0</v>
      </c>
    </row>
    <row r="108" spans="1:6" ht="16.5">
      <c r="A108" s="69" t="s">
        <v>112</v>
      </c>
      <c r="B108" s="70"/>
      <c r="C108" s="70"/>
      <c r="D108" s="71">
        <f aca="true" t="shared" si="9" ref="D108:D117">B108*C108</f>
        <v>0</v>
      </c>
      <c r="E108" s="68"/>
      <c r="F108" s="68"/>
    </row>
    <row r="109" spans="1:6" ht="16.5">
      <c r="A109" s="69" t="s">
        <v>113</v>
      </c>
      <c r="B109" s="70"/>
      <c r="C109" s="70"/>
      <c r="D109" s="71">
        <f t="shared" si="9"/>
        <v>0</v>
      </c>
      <c r="E109" s="68"/>
      <c r="F109" s="68"/>
    </row>
    <row r="110" spans="1:6" ht="16.5">
      <c r="A110" s="69" t="s">
        <v>114</v>
      </c>
      <c r="B110" s="70"/>
      <c r="C110" s="70"/>
      <c r="D110" s="71">
        <f t="shared" si="9"/>
        <v>0</v>
      </c>
      <c r="E110" s="68"/>
      <c r="F110" s="68"/>
    </row>
    <row r="111" spans="1:6" ht="16.5">
      <c r="A111" s="69" t="s">
        <v>115</v>
      </c>
      <c r="B111" s="70"/>
      <c r="C111" s="70"/>
      <c r="D111" s="71">
        <f t="shared" si="9"/>
        <v>0</v>
      </c>
      <c r="E111" s="68"/>
      <c r="F111" s="68"/>
    </row>
    <row r="112" spans="1:6" ht="16.5">
      <c r="A112" s="69" t="s">
        <v>116</v>
      </c>
      <c r="B112" s="70"/>
      <c r="C112" s="70"/>
      <c r="D112" s="71">
        <f t="shared" si="9"/>
        <v>0</v>
      </c>
      <c r="E112" s="68"/>
      <c r="F112" s="68"/>
    </row>
    <row r="113" spans="1:6" ht="16.5">
      <c r="A113" s="69" t="s">
        <v>117</v>
      </c>
      <c r="B113" s="70"/>
      <c r="C113" s="70"/>
      <c r="D113" s="71">
        <f t="shared" si="9"/>
        <v>0</v>
      </c>
      <c r="E113" s="68"/>
      <c r="F113" s="68"/>
    </row>
    <row r="114" spans="1:6" ht="16.5">
      <c r="A114" s="69" t="s">
        <v>118</v>
      </c>
      <c r="B114" s="70"/>
      <c r="C114" s="70"/>
      <c r="D114" s="71">
        <f t="shared" si="9"/>
        <v>0</v>
      </c>
      <c r="E114" s="68"/>
      <c r="F114" s="68"/>
    </row>
    <row r="115" spans="1:6" ht="16.5">
      <c r="A115" s="69" t="s">
        <v>119</v>
      </c>
      <c r="B115" s="70"/>
      <c r="C115" s="70"/>
      <c r="D115" s="71">
        <f t="shared" si="9"/>
        <v>0</v>
      </c>
      <c r="E115" s="68"/>
      <c r="F115" s="68"/>
    </row>
    <row r="116" spans="1:6" ht="16.5">
      <c r="A116" s="69" t="s">
        <v>120</v>
      </c>
      <c r="B116" s="70"/>
      <c r="C116" s="70"/>
      <c r="D116" s="71">
        <f t="shared" si="9"/>
        <v>0</v>
      </c>
      <c r="E116" s="68"/>
      <c r="F116" s="68"/>
    </row>
    <row r="117" spans="1:6" ht="16.5">
      <c r="A117" s="69" t="s">
        <v>121</v>
      </c>
      <c r="B117" s="70"/>
      <c r="C117" s="70"/>
      <c r="D117" s="71">
        <f t="shared" si="9"/>
        <v>0</v>
      </c>
      <c r="E117" s="68"/>
      <c r="F117" s="68"/>
    </row>
    <row r="118" spans="1:6" s="64" customFormat="1" ht="16.5">
      <c r="A118" s="72" t="s">
        <v>131</v>
      </c>
      <c r="B118" s="73"/>
      <c r="C118" s="74"/>
      <c r="D118" s="75">
        <f>SUM(D108:D117)</f>
        <v>0</v>
      </c>
      <c r="E118" s="76">
        <f>IF(D118=0,"0",D118/$D$119)</f>
        <v>0</v>
      </c>
      <c r="F118" s="77">
        <f>IF(D118=0,"0",ROUND($B$4*E118,2))</f>
        <v>0</v>
      </c>
    </row>
    <row r="119" spans="1:6" ht="16.5">
      <c r="A119" s="78" t="s">
        <v>132</v>
      </c>
      <c r="B119" s="79"/>
      <c r="C119" s="79"/>
      <c r="D119" s="79">
        <f>D19+D30+D41+D52+D63+D74+D85+D96+D107+D118</f>
        <v>0</v>
      </c>
      <c r="E119" s="80">
        <f>E19+E30+E41+E52+E63+E74+E85+E96+E107+E118</f>
        <v>0</v>
      </c>
      <c r="F119" s="81">
        <f>F19+F30+F41+F52+F63+F74+F85+F96+F107+F118</f>
        <v>0</v>
      </c>
    </row>
    <row r="120" spans="1:6" ht="16.5">
      <c r="A120" s="50"/>
      <c r="B120" s="52"/>
      <c r="C120" s="50"/>
      <c r="D120" s="50"/>
      <c r="E120" s="51"/>
      <c r="F120" s="52"/>
    </row>
    <row r="121" spans="1:6" ht="16.5">
      <c r="A121" s="50" t="s">
        <v>133</v>
      </c>
      <c r="B121" s="52"/>
      <c r="C121" s="50"/>
      <c r="D121" s="50"/>
      <c r="E121" s="51"/>
      <c r="F121" s="52"/>
    </row>
  </sheetData>
  <sheetProtection selectLockedCells="1" selectUnlockedCells="1"/>
  <mergeCells count="12">
    <mergeCell ref="A1:F1"/>
    <mergeCell ref="A7:F7"/>
    <mergeCell ref="E9:F18"/>
    <mergeCell ref="E20:F29"/>
    <mergeCell ref="E31:F40"/>
    <mergeCell ref="E42:F51"/>
    <mergeCell ref="E53:F62"/>
    <mergeCell ref="E64:F73"/>
    <mergeCell ref="E75:F84"/>
    <mergeCell ref="E86:F95"/>
    <mergeCell ref="E97:F106"/>
    <mergeCell ref="E108:F11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view="pageBreakPreview" zoomScale="80" zoomScaleSheetLayoutView="80" workbookViewId="0" topLeftCell="A1">
      <selection activeCell="H3" sqref="H3"/>
    </sheetView>
  </sheetViews>
  <sheetFormatPr defaultColWidth="8.00390625" defaultRowHeight="15"/>
  <cols>
    <col min="1" max="1" width="39.57421875" style="50" customWidth="1"/>
    <col min="2" max="2" width="14.28125" style="50" customWidth="1"/>
    <col min="3" max="3" width="24.7109375" style="82" customWidth="1"/>
    <col min="4" max="4" width="13.00390625" style="50" customWidth="1"/>
    <col min="5" max="5" width="8.7109375" style="50" customWidth="1"/>
    <col min="6" max="6" width="8.7109375" style="83" customWidth="1"/>
    <col min="7" max="7" width="12.28125" style="83" customWidth="1"/>
    <col min="8" max="8" width="22.421875" style="52" customWidth="1"/>
    <col min="9" max="9" width="19.421875" style="52" customWidth="1"/>
    <col min="10" max="10" width="22.57421875" style="52" customWidth="1"/>
    <col min="11" max="11" width="9.140625" style="50" customWidth="1"/>
    <col min="12" max="12" width="9.00390625" style="84" customWidth="1"/>
    <col min="13" max="13" width="12.7109375" style="84" hidden="1" customWidth="1"/>
    <col min="14" max="14" width="9.140625" style="84" hidden="1" customWidth="1"/>
    <col min="15" max="15" width="10.140625" style="84" hidden="1" customWidth="1"/>
    <col min="16" max="16" width="9.140625" style="50" hidden="1" customWidth="1"/>
    <col min="17" max="249" width="9.140625" style="50" customWidth="1"/>
    <col min="250" max="250" width="7.57421875" style="50" customWidth="1"/>
    <col min="251" max="251" width="38.8515625" style="50" customWidth="1"/>
    <col min="252" max="252" width="14.28125" style="50" customWidth="1"/>
    <col min="253" max="253" width="9.140625" style="50" customWidth="1"/>
    <col min="254" max="254" width="8.8515625" style="50" customWidth="1"/>
    <col min="255" max="255" width="12.57421875" style="50" customWidth="1"/>
    <col min="256" max="16384" width="14.7109375" style="50" customWidth="1"/>
  </cols>
  <sheetData>
    <row r="1" spans="1:10" ht="105" customHeight="1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</row>
    <row r="2" spans="1:3" ht="16.5">
      <c r="A2" s="57"/>
      <c r="B2" s="57"/>
      <c r="C2" s="85"/>
    </row>
    <row r="3" spans="1:2" ht="31.5" customHeight="1">
      <c r="A3" s="53"/>
      <c r="B3" s="54" t="s">
        <v>104</v>
      </c>
    </row>
    <row r="4" spans="1:15" s="87" customFormat="1" ht="16.5">
      <c r="A4" s="55" t="s">
        <v>135</v>
      </c>
      <c r="B4" s="56"/>
      <c r="C4" s="86"/>
      <c r="F4" s="88"/>
      <c r="G4" s="88"/>
      <c r="H4" s="89"/>
      <c r="I4" s="89"/>
      <c r="J4" s="90"/>
      <c r="L4" s="91"/>
      <c r="M4" s="91"/>
      <c r="N4" s="91"/>
      <c r="O4" s="91"/>
    </row>
    <row r="5" spans="1:15" ht="19.5" customHeight="1">
      <c r="A5" s="87"/>
      <c r="B5" s="87"/>
      <c r="C5" s="86"/>
      <c r="D5" s="87"/>
      <c r="E5" s="87"/>
      <c r="F5" s="88"/>
      <c r="G5" s="88"/>
      <c r="H5" s="89"/>
      <c r="I5" s="90"/>
      <c r="J5" s="89"/>
      <c r="L5" s="91"/>
      <c r="M5" s="91"/>
      <c r="N5" s="91"/>
      <c r="O5" s="91"/>
    </row>
    <row r="6" spans="3:15" ht="16.5">
      <c r="C6" s="86"/>
      <c r="F6" s="88"/>
      <c r="G6" s="88"/>
      <c r="H6" s="89"/>
      <c r="I6" s="90"/>
      <c r="J6" s="89"/>
      <c r="L6" s="91"/>
      <c r="M6" s="91"/>
      <c r="N6" s="91"/>
      <c r="O6" s="91"/>
    </row>
    <row r="7" spans="1:15" ht="16.5">
      <c r="A7" s="92" t="s">
        <v>106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91"/>
      <c r="M7" s="91"/>
      <c r="N7" s="91"/>
      <c r="O7" s="91"/>
    </row>
    <row r="8" spans="1:15" ht="34.5" customHeight="1">
      <c r="A8" s="94" t="s">
        <v>136</v>
      </c>
      <c r="B8" s="94"/>
      <c r="C8" s="95" t="s">
        <v>137</v>
      </c>
      <c r="D8" s="96" t="s">
        <v>138</v>
      </c>
      <c r="E8" s="96"/>
      <c r="F8" s="96"/>
      <c r="G8" s="96"/>
      <c r="H8" s="96"/>
      <c r="I8" s="96"/>
      <c r="J8" s="97">
        <f>IF(C8="SI",IF(MIN(G10:G119)=1,1,IF(MIN(G10:G119)=0.7,0.7,MIN(G10:G119)+0.1)),MIN(G10:G119))</f>
        <v>0</v>
      </c>
      <c r="L8" s="91"/>
      <c r="M8" s="91"/>
      <c r="N8" s="84" t="s">
        <v>137</v>
      </c>
      <c r="O8" s="84" t="s">
        <v>137</v>
      </c>
    </row>
    <row r="9" spans="1:15" s="101" customFormat="1" ht="33">
      <c r="A9" s="98" t="s">
        <v>139</v>
      </c>
      <c r="B9" s="98" t="s">
        <v>140</v>
      </c>
      <c r="C9" s="99"/>
      <c r="D9" s="98" t="s">
        <v>141</v>
      </c>
      <c r="E9" s="98" t="s">
        <v>108</v>
      </c>
      <c r="F9" s="98" t="s">
        <v>142</v>
      </c>
      <c r="G9" s="98" t="s">
        <v>143</v>
      </c>
      <c r="H9" s="100" t="s">
        <v>144</v>
      </c>
      <c r="I9" s="100" t="s">
        <v>145</v>
      </c>
      <c r="J9" s="100" t="s">
        <v>146</v>
      </c>
      <c r="L9" s="102"/>
      <c r="M9" s="102"/>
      <c r="N9" s="103" t="s">
        <v>147</v>
      </c>
      <c r="O9" s="103" t="s">
        <v>148</v>
      </c>
    </row>
    <row r="10" spans="1:15" s="87" customFormat="1" ht="16.5">
      <c r="A10" s="104" t="s">
        <v>149</v>
      </c>
      <c r="B10" s="104" t="s">
        <v>137</v>
      </c>
      <c r="C10" s="105" t="s">
        <v>112</v>
      </c>
      <c r="D10" s="106"/>
      <c r="E10" s="107"/>
      <c r="F10" s="108">
        <f aca="true" t="shared" si="0" ref="F10:F19">D10*E10</f>
        <v>0</v>
      </c>
      <c r="G10" s="109"/>
      <c r="H10" s="109"/>
      <c r="I10" s="109"/>
      <c r="J10" s="109"/>
      <c r="L10" s="110"/>
      <c r="M10" s="110"/>
      <c r="N10" s="84" t="s">
        <v>150</v>
      </c>
      <c r="O10" s="84" t="s">
        <v>151</v>
      </c>
    </row>
    <row r="11" spans="1:15" ht="16.5">
      <c r="A11" s="104"/>
      <c r="B11" s="104"/>
      <c r="C11" s="105" t="s">
        <v>113</v>
      </c>
      <c r="D11" s="106"/>
      <c r="E11" s="107"/>
      <c r="F11" s="108">
        <f t="shared" si="0"/>
        <v>0</v>
      </c>
      <c r="G11" s="109"/>
      <c r="H11" s="109"/>
      <c r="I11" s="109"/>
      <c r="J11" s="109"/>
      <c r="L11" s="110"/>
      <c r="M11" s="110"/>
      <c r="O11" s="84" t="s">
        <v>152</v>
      </c>
    </row>
    <row r="12" spans="1:15" ht="16.5">
      <c r="A12" s="104"/>
      <c r="B12" s="104"/>
      <c r="C12" s="105" t="s">
        <v>114</v>
      </c>
      <c r="D12" s="106"/>
      <c r="E12" s="107"/>
      <c r="F12" s="108">
        <f t="shared" si="0"/>
        <v>0</v>
      </c>
      <c r="G12" s="109"/>
      <c r="H12" s="109"/>
      <c r="I12" s="109"/>
      <c r="J12" s="109"/>
      <c r="L12" s="110"/>
      <c r="M12" s="110"/>
      <c r="N12" s="91"/>
      <c r="O12" s="91" t="s">
        <v>153</v>
      </c>
    </row>
    <row r="13" spans="1:15" ht="16.5">
      <c r="A13" s="104"/>
      <c r="B13" s="104"/>
      <c r="C13" s="105" t="s">
        <v>115</v>
      </c>
      <c r="D13" s="106"/>
      <c r="E13" s="107"/>
      <c r="F13" s="108">
        <f t="shared" si="0"/>
        <v>0</v>
      </c>
      <c r="G13" s="109"/>
      <c r="H13" s="109"/>
      <c r="I13" s="109"/>
      <c r="J13" s="109"/>
      <c r="L13" s="110"/>
      <c r="M13" s="110"/>
      <c r="N13" s="91"/>
      <c r="O13" s="91"/>
    </row>
    <row r="14" spans="1:15" ht="16.5">
      <c r="A14" s="104"/>
      <c r="B14" s="104"/>
      <c r="C14" s="105" t="s">
        <v>116</v>
      </c>
      <c r="D14" s="106"/>
      <c r="E14" s="107"/>
      <c r="F14" s="108">
        <f t="shared" si="0"/>
        <v>0</v>
      </c>
      <c r="G14" s="109"/>
      <c r="H14" s="109"/>
      <c r="I14" s="109"/>
      <c r="J14" s="109"/>
      <c r="L14" s="110"/>
      <c r="M14" s="110"/>
      <c r="N14" s="91"/>
      <c r="O14" s="91"/>
    </row>
    <row r="15" spans="1:15" ht="16.5">
      <c r="A15" s="104"/>
      <c r="B15" s="104"/>
      <c r="C15" s="105" t="s">
        <v>117</v>
      </c>
      <c r="D15" s="106"/>
      <c r="E15" s="107"/>
      <c r="F15" s="108">
        <f t="shared" si="0"/>
        <v>0</v>
      </c>
      <c r="G15" s="109"/>
      <c r="H15" s="109"/>
      <c r="I15" s="109"/>
      <c r="J15" s="109"/>
      <c r="L15" s="110"/>
      <c r="M15" s="110"/>
      <c r="N15" s="91"/>
      <c r="O15" s="91"/>
    </row>
    <row r="16" spans="1:15" ht="16.5">
      <c r="A16" s="104"/>
      <c r="B16" s="104"/>
      <c r="C16" s="105" t="s">
        <v>118</v>
      </c>
      <c r="D16" s="106"/>
      <c r="E16" s="107"/>
      <c r="F16" s="108">
        <f t="shared" si="0"/>
        <v>0</v>
      </c>
      <c r="G16" s="109"/>
      <c r="H16" s="109"/>
      <c r="I16" s="109"/>
      <c r="J16" s="109"/>
      <c r="L16" s="110"/>
      <c r="M16" s="110"/>
      <c r="N16" s="91"/>
      <c r="O16" s="91"/>
    </row>
    <row r="17" spans="1:15" ht="16.5">
      <c r="A17" s="104"/>
      <c r="B17" s="104"/>
      <c r="C17" s="105" t="s">
        <v>119</v>
      </c>
      <c r="D17" s="106"/>
      <c r="E17" s="107"/>
      <c r="F17" s="108">
        <f t="shared" si="0"/>
        <v>0</v>
      </c>
      <c r="G17" s="109"/>
      <c r="H17" s="109"/>
      <c r="I17" s="109"/>
      <c r="J17" s="109"/>
      <c r="L17" s="110"/>
      <c r="M17" s="110"/>
      <c r="N17" s="91"/>
      <c r="O17" s="91"/>
    </row>
    <row r="18" spans="1:15" ht="16.5">
      <c r="A18" s="104"/>
      <c r="B18" s="104"/>
      <c r="C18" s="105" t="s">
        <v>120</v>
      </c>
      <c r="D18" s="106"/>
      <c r="E18" s="107"/>
      <c r="F18" s="108">
        <f t="shared" si="0"/>
        <v>0</v>
      </c>
      <c r="G18" s="109"/>
      <c r="H18" s="109"/>
      <c r="I18" s="109"/>
      <c r="J18" s="109"/>
      <c r="L18" s="110"/>
      <c r="M18" s="110"/>
      <c r="N18" s="91"/>
      <c r="O18" s="91"/>
    </row>
    <row r="19" spans="1:15" ht="16.5">
      <c r="A19" s="104"/>
      <c r="B19" s="104"/>
      <c r="C19" s="105" t="s">
        <v>121</v>
      </c>
      <c r="D19" s="106"/>
      <c r="E19" s="107"/>
      <c r="F19" s="108">
        <f t="shared" si="0"/>
        <v>0</v>
      </c>
      <c r="G19" s="109"/>
      <c r="H19" s="109"/>
      <c r="I19" s="109"/>
      <c r="J19" s="109"/>
      <c r="L19" s="110"/>
      <c r="M19" s="110"/>
      <c r="N19" s="91"/>
      <c r="O19" s="91"/>
    </row>
    <row r="20" spans="1:15" ht="16.5">
      <c r="A20" s="111" t="s">
        <v>154</v>
      </c>
      <c r="B20" s="111"/>
      <c r="C20" s="111"/>
      <c r="D20" s="112"/>
      <c r="E20" s="113">
        <f>SUM(E10:E19)</f>
        <v>0</v>
      </c>
      <c r="F20" s="112">
        <f>SUM(F10:F19)</f>
        <v>0</v>
      </c>
      <c r="G20" s="114">
        <f>IF(E20=0,"",IF(B10="Piccola/Micro",0.7,IF(B10="Media",0.6,IF(B10="Trasporti marittimi",1,0.5))))</f>
        <v>0</v>
      </c>
      <c r="H20" s="115">
        <f>IF(F20=0,"0",ROUND($B$4*F20/$F$120,2))</f>
        <v>0</v>
      </c>
      <c r="I20" s="116">
        <f>IF(F20=0,"0",ROUND(H20/$J$8,2))</f>
        <v>0</v>
      </c>
      <c r="J20" s="117">
        <f>I20-H20</f>
        <v>0</v>
      </c>
      <c r="L20" s="110"/>
      <c r="M20" s="110"/>
      <c r="N20" s="91"/>
      <c r="O20" s="91"/>
    </row>
    <row r="21" spans="1:15" ht="16.5">
      <c r="A21" s="104" t="s">
        <v>155</v>
      </c>
      <c r="B21" s="104" t="s">
        <v>137</v>
      </c>
      <c r="C21" s="105" t="s">
        <v>112</v>
      </c>
      <c r="D21" s="106"/>
      <c r="E21" s="107"/>
      <c r="F21" s="108">
        <f aca="true" t="shared" si="1" ref="F21:F30">D21*E21</f>
        <v>0</v>
      </c>
      <c r="G21" s="109"/>
      <c r="H21" s="109"/>
      <c r="I21" s="109"/>
      <c r="J21" s="109"/>
      <c r="L21" s="110"/>
      <c r="M21" s="110"/>
      <c r="N21" s="91"/>
      <c r="O21" s="91"/>
    </row>
    <row r="22" spans="1:15" ht="16.5">
      <c r="A22" s="104"/>
      <c r="B22" s="104"/>
      <c r="C22" s="105" t="s">
        <v>113</v>
      </c>
      <c r="D22" s="106"/>
      <c r="E22" s="107"/>
      <c r="F22" s="108">
        <f t="shared" si="1"/>
        <v>0</v>
      </c>
      <c r="G22" s="109"/>
      <c r="H22" s="109"/>
      <c r="I22" s="109"/>
      <c r="J22" s="109"/>
      <c r="L22" s="110"/>
      <c r="M22" s="110"/>
      <c r="N22" s="91"/>
      <c r="O22" s="91"/>
    </row>
    <row r="23" spans="1:15" ht="16.5">
      <c r="A23" s="104"/>
      <c r="B23" s="104"/>
      <c r="C23" s="105" t="s">
        <v>114</v>
      </c>
      <c r="D23" s="106"/>
      <c r="E23" s="107"/>
      <c r="F23" s="108">
        <f t="shared" si="1"/>
        <v>0</v>
      </c>
      <c r="G23" s="109"/>
      <c r="H23" s="109"/>
      <c r="I23" s="109"/>
      <c r="J23" s="109"/>
      <c r="L23" s="110"/>
      <c r="M23" s="110"/>
      <c r="N23" s="91"/>
      <c r="O23" s="91"/>
    </row>
    <row r="24" spans="1:15" ht="16.5">
      <c r="A24" s="104"/>
      <c r="B24" s="104"/>
      <c r="C24" s="105" t="s">
        <v>115</v>
      </c>
      <c r="D24" s="106"/>
      <c r="E24" s="107"/>
      <c r="F24" s="108">
        <f t="shared" si="1"/>
        <v>0</v>
      </c>
      <c r="G24" s="109"/>
      <c r="H24" s="109"/>
      <c r="I24" s="109"/>
      <c r="J24" s="109"/>
      <c r="L24" s="110"/>
      <c r="M24" s="110"/>
      <c r="N24" s="91"/>
      <c r="O24" s="91"/>
    </row>
    <row r="25" spans="1:15" ht="16.5">
      <c r="A25" s="104"/>
      <c r="B25" s="104"/>
      <c r="C25" s="105" t="s">
        <v>116</v>
      </c>
      <c r="D25" s="106"/>
      <c r="E25" s="107"/>
      <c r="F25" s="108">
        <f t="shared" si="1"/>
        <v>0</v>
      </c>
      <c r="G25" s="109"/>
      <c r="H25" s="109"/>
      <c r="I25" s="109"/>
      <c r="J25" s="109"/>
      <c r="L25" s="110"/>
      <c r="M25" s="110"/>
      <c r="N25" s="91"/>
      <c r="O25" s="91"/>
    </row>
    <row r="26" spans="1:15" ht="16.5">
      <c r="A26" s="104"/>
      <c r="B26" s="104"/>
      <c r="C26" s="105" t="s">
        <v>117</v>
      </c>
      <c r="D26" s="106"/>
      <c r="E26" s="107"/>
      <c r="F26" s="108">
        <f t="shared" si="1"/>
        <v>0</v>
      </c>
      <c r="G26" s="109"/>
      <c r="H26" s="109"/>
      <c r="I26" s="109"/>
      <c r="J26" s="109"/>
      <c r="L26" s="110"/>
      <c r="M26" s="110"/>
      <c r="N26" s="91"/>
      <c r="O26" s="91"/>
    </row>
    <row r="27" spans="1:15" ht="16.5">
      <c r="A27" s="104"/>
      <c r="B27" s="104"/>
      <c r="C27" s="105" t="s">
        <v>118</v>
      </c>
      <c r="D27" s="106"/>
      <c r="E27" s="107"/>
      <c r="F27" s="108">
        <f t="shared" si="1"/>
        <v>0</v>
      </c>
      <c r="G27" s="109"/>
      <c r="H27" s="109"/>
      <c r="I27" s="109"/>
      <c r="J27" s="109"/>
      <c r="L27" s="110"/>
      <c r="M27" s="110"/>
      <c r="N27" s="91"/>
      <c r="O27" s="91"/>
    </row>
    <row r="28" spans="1:15" ht="16.5">
      <c r="A28" s="104"/>
      <c r="B28" s="104"/>
      <c r="C28" s="105" t="s">
        <v>119</v>
      </c>
      <c r="D28" s="106"/>
      <c r="E28" s="107"/>
      <c r="F28" s="108">
        <f t="shared" si="1"/>
        <v>0</v>
      </c>
      <c r="G28" s="109"/>
      <c r="H28" s="109"/>
      <c r="I28" s="109"/>
      <c r="J28" s="109"/>
      <c r="L28" s="110"/>
      <c r="M28" s="110"/>
      <c r="N28" s="91"/>
      <c r="O28" s="91"/>
    </row>
    <row r="29" spans="1:15" ht="16.5">
      <c r="A29" s="104"/>
      <c r="B29" s="104"/>
      <c r="C29" s="105" t="s">
        <v>120</v>
      </c>
      <c r="D29" s="106"/>
      <c r="E29" s="107"/>
      <c r="F29" s="108">
        <f t="shared" si="1"/>
        <v>0</v>
      </c>
      <c r="G29" s="109"/>
      <c r="H29" s="109"/>
      <c r="I29" s="109"/>
      <c r="J29" s="109"/>
      <c r="L29" s="110"/>
      <c r="M29" s="110"/>
      <c r="N29" s="91"/>
      <c r="O29" s="91"/>
    </row>
    <row r="30" spans="1:15" ht="16.5">
      <c r="A30" s="104"/>
      <c r="B30" s="104"/>
      <c r="C30" s="105" t="s">
        <v>121</v>
      </c>
      <c r="D30" s="106"/>
      <c r="E30" s="107"/>
      <c r="F30" s="108">
        <f t="shared" si="1"/>
        <v>0</v>
      </c>
      <c r="G30" s="109"/>
      <c r="H30" s="109"/>
      <c r="I30" s="109"/>
      <c r="J30" s="109"/>
      <c r="L30" s="110"/>
      <c r="M30" s="110"/>
      <c r="N30" s="91"/>
      <c r="O30" s="91"/>
    </row>
    <row r="31" spans="1:15" ht="15" customHeight="1">
      <c r="A31" s="118" t="s">
        <v>156</v>
      </c>
      <c r="B31" s="118"/>
      <c r="C31" s="118"/>
      <c r="D31" s="112"/>
      <c r="E31" s="113">
        <f>SUM(E21:E30)</f>
        <v>0</v>
      </c>
      <c r="F31" s="112">
        <f>SUM(F21:F30)</f>
        <v>0</v>
      </c>
      <c r="G31" s="114">
        <f>IF(E31=0,"",IF(B21="Piccola/Micro",0.7,IF(B21="Media",0.6,IF(B21="Trasporti marittimi",1,0.5))))</f>
        <v>0</v>
      </c>
      <c r="H31" s="115">
        <f>IF(F31=0,"0",ROUND($B$4*F31/$F$120,2))</f>
        <v>0</v>
      </c>
      <c r="I31" s="116">
        <f>IF(F31=0,"0",ROUND(H31/$J$8,2))</f>
        <v>0</v>
      </c>
      <c r="J31" s="117">
        <f>I31-H31</f>
        <v>0</v>
      </c>
      <c r="L31" s="110"/>
      <c r="M31" s="110"/>
      <c r="N31" s="91"/>
      <c r="O31" s="91"/>
    </row>
    <row r="32" spans="1:13" ht="16.5">
      <c r="A32" s="104" t="s">
        <v>124</v>
      </c>
      <c r="B32" s="104" t="s">
        <v>137</v>
      </c>
      <c r="C32" s="105" t="s">
        <v>112</v>
      </c>
      <c r="D32" s="106"/>
      <c r="E32" s="107"/>
      <c r="F32" s="108">
        <f aca="true" t="shared" si="2" ref="F32:F41">D32*E32</f>
        <v>0</v>
      </c>
      <c r="G32" s="109"/>
      <c r="H32" s="109"/>
      <c r="I32" s="109"/>
      <c r="J32" s="109"/>
      <c r="K32" s="87"/>
      <c r="L32" s="110"/>
      <c r="M32" s="110"/>
    </row>
    <row r="33" spans="1:13" ht="16.5">
      <c r="A33" s="104"/>
      <c r="B33" s="104"/>
      <c r="C33" s="105" t="s">
        <v>113</v>
      </c>
      <c r="D33" s="106"/>
      <c r="E33" s="107"/>
      <c r="F33" s="108">
        <f t="shared" si="2"/>
        <v>0</v>
      </c>
      <c r="G33" s="109"/>
      <c r="H33" s="109"/>
      <c r="I33" s="109"/>
      <c r="J33" s="109"/>
      <c r="K33" s="87"/>
      <c r="L33" s="110"/>
      <c r="M33" s="110"/>
    </row>
    <row r="34" spans="1:13" ht="16.5">
      <c r="A34" s="104"/>
      <c r="B34" s="104"/>
      <c r="C34" s="105" t="s">
        <v>114</v>
      </c>
      <c r="D34" s="106"/>
      <c r="E34" s="107"/>
      <c r="F34" s="108">
        <f t="shared" si="2"/>
        <v>0</v>
      </c>
      <c r="G34" s="109"/>
      <c r="H34" s="109"/>
      <c r="I34" s="109"/>
      <c r="J34" s="109"/>
      <c r="K34" s="87"/>
      <c r="L34" s="110"/>
      <c r="M34" s="110"/>
    </row>
    <row r="35" spans="1:13" ht="16.5">
      <c r="A35" s="104"/>
      <c r="B35" s="104"/>
      <c r="C35" s="105" t="s">
        <v>115</v>
      </c>
      <c r="D35" s="106"/>
      <c r="E35" s="107"/>
      <c r="F35" s="108">
        <f t="shared" si="2"/>
        <v>0</v>
      </c>
      <c r="G35" s="109"/>
      <c r="H35" s="109"/>
      <c r="I35" s="109"/>
      <c r="J35" s="109"/>
      <c r="K35" s="87"/>
      <c r="L35" s="110"/>
      <c r="M35" s="110"/>
    </row>
    <row r="36" spans="1:13" ht="16.5">
      <c r="A36" s="104"/>
      <c r="B36" s="104"/>
      <c r="C36" s="105" t="s">
        <v>116</v>
      </c>
      <c r="D36" s="106"/>
      <c r="E36" s="107"/>
      <c r="F36" s="108">
        <f t="shared" si="2"/>
        <v>0</v>
      </c>
      <c r="G36" s="109"/>
      <c r="H36" s="109"/>
      <c r="I36" s="109"/>
      <c r="J36" s="109"/>
      <c r="K36" s="87"/>
      <c r="L36" s="110"/>
      <c r="M36" s="110"/>
    </row>
    <row r="37" spans="1:13" ht="16.5">
      <c r="A37" s="104"/>
      <c r="B37" s="104"/>
      <c r="C37" s="105" t="s">
        <v>117</v>
      </c>
      <c r="D37" s="106"/>
      <c r="E37" s="107"/>
      <c r="F37" s="108">
        <f t="shared" si="2"/>
        <v>0</v>
      </c>
      <c r="G37" s="109"/>
      <c r="H37" s="109"/>
      <c r="I37" s="109"/>
      <c r="J37" s="109"/>
      <c r="K37" s="87"/>
      <c r="L37" s="110"/>
      <c r="M37" s="110"/>
    </row>
    <row r="38" spans="1:13" ht="16.5">
      <c r="A38" s="104"/>
      <c r="B38" s="104"/>
      <c r="C38" s="105" t="s">
        <v>118</v>
      </c>
      <c r="D38" s="106"/>
      <c r="E38" s="107"/>
      <c r="F38" s="108">
        <f t="shared" si="2"/>
        <v>0</v>
      </c>
      <c r="G38" s="109"/>
      <c r="H38" s="109"/>
      <c r="I38" s="109"/>
      <c r="J38" s="109"/>
      <c r="K38" s="87"/>
      <c r="L38" s="110"/>
      <c r="M38" s="110"/>
    </row>
    <row r="39" spans="1:13" ht="16.5">
      <c r="A39" s="104"/>
      <c r="B39" s="104"/>
      <c r="C39" s="105" t="s">
        <v>119</v>
      </c>
      <c r="D39" s="106"/>
      <c r="E39" s="107"/>
      <c r="F39" s="108">
        <f t="shared" si="2"/>
        <v>0</v>
      </c>
      <c r="G39" s="109"/>
      <c r="H39" s="109"/>
      <c r="I39" s="109"/>
      <c r="J39" s="109"/>
      <c r="K39" s="87"/>
      <c r="L39" s="110"/>
      <c r="M39" s="110"/>
    </row>
    <row r="40" spans="1:13" ht="16.5">
      <c r="A40" s="104"/>
      <c r="B40" s="104"/>
      <c r="C40" s="105" t="s">
        <v>120</v>
      </c>
      <c r="D40" s="106"/>
      <c r="E40" s="107"/>
      <c r="F40" s="108">
        <f t="shared" si="2"/>
        <v>0</v>
      </c>
      <c r="G40" s="109"/>
      <c r="H40" s="109"/>
      <c r="I40" s="109"/>
      <c r="J40" s="109"/>
      <c r="K40" s="87"/>
      <c r="L40" s="110"/>
      <c r="M40" s="110"/>
    </row>
    <row r="41" spans="1:13" ht="16.5">
      <c r="A41" s="104"/>
      <c r="B41" s="104"/>
      <c r="C41" s="105" t="s">
        <v>121</v>
      </c>
      <c r="D41" s="106"/>
      <c r="E41" s="107"/>
      <c r="F41" s="108">
        <f t="shared" si="2"/>
        <v>0</v>
      </c>
      <c r="G41" s="109"/>
      <c r="H41" s="109"/>
      <c r="I41" s="109"/>
      <c r="J41" s="109"/>
      <c r="K41" s="87"/>
      <c r="L41" s="110"/>
      <c r="M41" s="110"/>
    </row>
    <row r="42" spans="1:13" ht="16.5" customHeight="1">
      <c r="A42" s="118" t="s">
        <v>157</v>
      </c>
      <c r="B42" s="118"/>
      <c r="C42" s="118"/>
      <c r="D42" s="112"/>
      <c r="E42" s="113">
        <f>SUM(E32:E41)</f>
        <v>0</v>
      </c>
      <c r="F42" s="112">
        <f>SUM(F32:F41)</f>
        <v>0</v>
      </c>
      <c r="G42" s="114">
        <f>IF(E42=0,"",IF(B32="Piccola/Micro",0.7,IF(B32="Media",0.6,IF(B32="Trasporti marittimi",1,0.5))))</f>
        <v>0</v>
      </c>
      <c r="H42" s="115">
        <f>IF(F42=0,"0",ROUND($B$4*F42/$F$120,2))</f>
        <v>0</v>
      </c>
      <c r="I42" s="116">
        <f>IF(F42=0,"0",ROUND(H42/$J$8,2))</f>
        <v>0</v>
      </c>
      <c r="J42" s="117">
        <f>I42-H42</f>
        <v>0</v>
      </c>
      <c r="K42" s="87"/>
      <c r="L42" s="110"/>
      <c r="M42" s="110"/>
    </row>
    <row r="43" spans="1:13" ht="16.5">
      <c r="A43" s="104" t="s">
        <v>125</v>
      </c>
      <c r="B43" s="104" t="s">
        <v>137</v>
      </c>
      <c r="C43" s="105" t="s">
        <v>112</v>
      </c>
      <c r="D43" s="106"/>
      <c r="E43" s="107"/>
      <c r="F43" s="108">
        <f aca="true" t="shared" si="3" ref="F43:F52">D43*E43</f>
        <v>0</v>
      </c>
      <c r="G43" s="109"/>
      <c r="H43" s="109"/>
      <c r="I43" s="109"/>
      <c r="J43" s="109"/>
      <c r="K43" s="87"/>
      <c r="L43" s="110"/>
      <c r="M43" s="110"/>
    </row>
    <row r="44" spans="1:13" ht="16.5">
      <c r="A44" s="104"/>
      <c r="B44" s="104"/>
      <c r="C44" s="105" t="s">
        <v>113</v>
      </c>
      <c r="D44" s="106"/>
      <c r="E44" s="107"/>
      <c r="F44" s="108">
        <f t="shared" si="3"/>
        <v>0</v>
      </c>
      <c r="G44" s="109"/>
      <c r="H44" s="109"/>
      <c r="I44" s="109"/>
      <c r="J44" s="109"/>
      <c r="K44" s="87"/>
      <c r="L44" s="110"/>
      <c r="M44" s="110"/>
    </row>
    <row r="45" spans="1:13" ht="16.5">
      <c r="A45" s="104"/>
      <c r="B45" s="104"/>
      <c r="C45" s="105" t="s">
        <v>114</v>
      </c>
      <c r="D45" s="106"/>
      <c r="E45" s="107"/>
      <c r="F45" s="108">
        <f t="shared" si="3"/>
        <v>0</v>
      </c>
      <c r="G45" s="109"/>
      <c r="H45" s="109"/>
      <c r="I45" s="109"/>
      <c r="J45" s="109"/>
      <c r="K45" s="87"/>
      <c r="L45" s="110"/>
      <c r="M45" s="110"/>
    </row>
    <row r="46" spans="1:13" ht="16.5">
      <c r="A46" s="104"/>
      <c r="B46" s="104"/>
      <c r="C46" s="105" t="s">
        <v>115</v>
      </c>
      <c r="D46" s="106"/>
      <c r="E46" s="107"/>
      <c r="F46" s="108">
        <f t="shared" si="3"/>
        <v>0</v>
      </c>
      <c r="G46" s="109"/>
      <c r="H46" s="109"/>
      <c r="I46" s="109"/>
      <c r="J46" s="109"/>
      <c r="K46" s="87"/>
      <c r="L46" s="110"/>
      <c r="M46" s="110"/>
    </row>
    <row r="47" spans="1:13" ht="16.5">
      <c r="A47" s="104"/>
      <c r="B47" s="104"/>
      <c r="C47" s="105" t="s">
        <v>116</v>
      </c>
      <c r="D47" s="106"/>
      <c r="E47" s="107"/>
      <c r="F47" s="108">
        <f t="shared" si="3"/>
        <v>0</v>
      </c>
      <c r="G47" s="109"/>
      <c r="H47" s="109"/>
      <c r="I47" s="109"/>
      <c r="J47" s="109"/>
      <c r="K47" s="87"/>
      <c r="L47" s="110"/>
      <c r="M47" s="110"/>
    </row>
    <row r="48" spans="1:13" ht="16.5">
      <c r="A48" s="104"/>
      <c r="B48" s="104"/>
      <c r="C48" s="105" t="s">
        <v>117</v>
      </c>
      <c r="D48" s="106"/>
      <c r="E48" s="107"/>
      <c r="F48" s="108">
        <f t="shared" si="3"/>
        <v>0</v>
      </c>
      <c r="G48" s="109"/>
      <c r="H48" s="109"/>
      <c r="I48" s="109"/>
      <c r="J48" s="109"/>
      <c r="K48" s="87"/>
      <c r="L48" s="110"/>
      <c r="M48" s="110"/>
    </row>
    <row r="49" spans="1:13" ht="16.5">
      <c r="A49" s="104"/>
      <c r="B49" s="104"/>
      <c r="C49" s="105" t="s">
        <v>118</v>
      </c>
      <c r="D49" s="106"/>
      <c r="E49" s="107"/>
      <c r="F49" s="108">
        <f t="shared" si="3"/>
        <v>0</v>
      </c>
      <c r="G49" s="109"/>
      <c r="H49" s="109"/>
      <c r="I49" s="109"/>
      <c r="J49" s="109"/>
      <c r="K49" s="87"/>
      <c r="L49" s="110"/>
      <c r="M49" s="110"/>
    </row>
    <row r="50" spans="1:13" ht="16.5">
      <c r="A50" s="104"/>
      <c r="B50" s="104"/>
      <c r="C50" s="105" t="s">
        <v>119</v>
      </c>
      <c r="D50" s="106"/>
      <c r="E50" s="107"/>
      <c r="F50" s="108">
        <f t="shared" si="3"/>
        <v>0</v>
      </c>
      <c r="G50" s="109"/>
      <c r="H50" s="109"/>
      <c r="I50" s="109"/>
      <c r="J50" s="109"/>
      <c r="K50" s="87"/>
      <c r="L50" s="110"/>
      <c r="M50" s="110"/>
    </row>
    <row r="51" spans="1:13" ht="16.5">
      <c r="A51" s="104"/>
      <c r="B51" s="104"/>
      <c r="C51" s="105" t="s">
        <v>120</v>
      </c>
      <c r="D51" s="106"/>
      <c r="E51" s="107"/>
      <c r="F51" s="108">
        <f t="shared" si="3"/>
        <v>0</v>
      </c>
      <c r="G51" s="109"/>
      <c r="H51" s="109"/>
      <c r="I51" s="109"/>
      <c r="J51" s="109"/>
      <c r="K51" s="87"/>
      <c r="L51" s="110"/>
      <c r="M51" s="110"/>
    </row>
    <row r="52" spans="1:13" ht="16.5">
      <c r="A52" s="104"/>
      <c r="B52" s="104"/>
      <c r="C52" s="105" t="s">
        <v>121</v>
      </c>
      <c r="D52" s="106"/>
      <c r="E52" s="107"/>
      <c r="F52" s="108">
        <f t="shared" si="3"/>
        <v>0</v>
      </c>
      <c r="G52" s="109"/>
      <c r="H52" s="109"/>
      <c r="I52" s="109"/>
      <c r="J52" s="109"/>
      <c r="K52" s="87"/>
      <c r="L52" s="110"/>
      <c r="M52" s="110"/>
    </row>
    <row r="53" spans="1:13" ht="16.5">
      <c r="A53" s="111" t="s">
        <v>158</v>
      </c>
      <c r="B53" s="111"/>
      <c r="C53" s="111"/>
      <c r="D53" s="112"/>
      <c r="E53" s="113">
        <f>SUM(E43:E52)</f>
        <v>0</v>
      </c>
      <c r="F53" s="112">
        <f>SUM(F43:F52)</f>
        <v>0</v>
      </c>
      <c r="G53" s="114">
        <f>IF(E53=0,"",IF(B43="Piccola/Micro",0.7,IF(B43="Media",0.6,IF(B43="Trasporti marittimi",1,0.5))))</f>
        <v>0</v>
      </c>
      <c r="H53" s="115">
        <f>IF(F53=0,"0",ROUND($B$4*F53/$F$120,2))</f>
        <v>0</v>
      </c>
      <c r="I53" s="116">
        <f>IF(F53=0,"0",ROUND(H53/$J$8,2))</f>
        <v>0</v>
      </c>
      <c r="J53" s="117">
        <f>I53-H53</f>
        <v>0</v>
      </c>
      <c r="K53" s="87"/>
      <c r="L53" s="110"/>
      <c r="M53" s="110"/>
    </row>
    <row r="54" spans="1:13" ht="16.5">
      <c r="A54" s="104" t="s">
        <v>126</v>
      </c>
      <c r="B54" s="104" t="s">
        <v>137</v>
      </c>
      <c r="C54" s="105" t="s">
        <v>112</v>
      </c>
      <c r="D54" s="106"/>
      <c r="E54" s="107"/>
      <c r="F54" s="108">
        <f aca="true" t="shared" si="4" ref="F54:F63">D54*E54</f>
        <v>0</v>
      </c>
      <c r="G54" s="109"/>
      <c r="H54" s="109"/>
      <c r="I54" s="109"/>
      <c r="J54" s="109"/>
      <c r="K54" s="87"/>
      <c r="L54" s="110"/>
      <c r="M54" s="110"/>
    </row>
    <row r="55" spans="1:13" ht="16.5">
      <c r="A55" s="104"/>
      <c r="B55" s="104"/>
      <c r="C55" s="105" t="s">
        <v>113</v>
      </c>
      <c r="D55" s="106"/>
      <c r="E55" s="107"/>
      <c r="F55" s="108">
        <f t="shared" si="4"/>
        <v>0</v>
      </c>
      <c r="G55" s="109"/>
      <c r="H55" s="109"/>
      <c r="I55" s="109"/>
      <c r="J55" s="109"/>
      <c r="K55" s="87"/>
      <c r="L55" s="110"/>
      <c r="M55" s="110"/>
    </row>
    <row r="56" spans="1:13" ht="16.5">
      <c r="A56" s="104"/>
      <c r="B56" s="104"/>
      <c r="C56" s="105" t="s">
        <v>114</v>
      </c>
      <c r="D56" s="106"/>
      <c r="E56" s="107"/>
      <c r="F56" s="108">
        <f t="shared" si="4"/>
        <v>0</v>
      </c>
      <c r="G56" s="109"/>
      <c r="H56" s="109"/>
      <c r="I56" s="109"/>
      <c r="J56" s="109"/>
      <c r="K56" s="87"/>
      <c r="L56" s="110"/>
      <c r="M56" s="110"/>
    </row>
    <row r="57" spans="1:13" ht="16.5">
      <c r="A57" s="104"/>
      <c r="B57" s="104"/>
      <c r="C57" s="105" t="s">
        <v>115</v>
      </c>
      <c r="D57" s="106"/>
      <c r="E57" s="107"/>
      <c r="F57" s="108">
        <f t="shared" si="4"/>
        <v>0</v>
      </c>
      <c r="G57" s="109"/>
      <c r="H57" s="109"/>
      <c r="I57" s="109"/>
      <c r="J57" s="109"/>
      <c r="K57" s="87"/>
      <c r="L57" s="110"/>
      <c r="M57" s="110"/>
    </row>
    <row r="58" spans="1:13" ht="16.5">
      <c r="A58" s="104"/>
      <c r="B58" s="104"/>
      <c r="C58" s="105" t="s">
        <v>116</v>
      </c>
      <c r="D58" s="106"/>
      <c r="E58" s="107"/>
      <c r="F58" s="108">
        <f t="shared" si="4"/>
        <v>0</v>
      </c>
      <c r="G58" s="109"/>
      <c r="H58" s="109"/>
      <c r="I58" s="109"/>
      <c r="J58" s="109"/>
      <c r="K58" s="87"/>
      <c r="L58" s="110"/>
      <c r="M58" s="110"/>
    </row>
    <row r="59" spans="1:13" ht="16.5">
      <c r="A59" s="104"/>
      <c r="B59" s="104"/>
      <c r="C59" s="105" t="s">
        <v>117</v>
      </c>
      <c r="D59" s="106"/>
      <c r="E59" s="107"/>
      <c r="F59" s="108">
        <f t="shared" si="4"/>
        <v>0</v>
      </c>
      <c r="G59" s="109"/>
      <c r="H59" s="109"/>
      <c r="I59" s="109"/>
      <c r="J59" s="109"/>
      <c r="K59" s="87"/>
      <c r="L59" s="110"/>
      <c r="M59" s="110"/>
    </row>
    <row r="60" spans="1:13" ht="16.5">
      <c r="A60" s="104"/>
      <c r="B60" s="104"/>
      <c r="C60" s="105" t="s">
        <v>118</v>
      </c>
      <c r="D60" s="106"/>
      <c r="E60" s="107"/>
      <c r="F60" s="108">
        <f t="shared" si="4"/>
        <v>0</v>
      </c>
      <c r="G60" s="109"/>
      <c r="H60" s="109"/>
      <c r="I60" s="109"/>
      <c r="J60" s="109"/>
      <c r="K60" s="87"/>
      <c r="L60" s="110"/>
      <c r="M60" s="110"/>
    </row>
    <row r="61" spans="1:13" ht="16.5">
      <c r="A61" s="104"/>
      <c r="B61" s="104"/>
      <c r="C61" s="105" t="s">
        <v>119</v>
      </c>
      <c r="D61" s="106"/>
      <c r="E61" s="107"/>
      <c r="F61" s="108">
        <f t="shared" si="4"/>
        <v>0</v>
      </c>
      <c r="G61" s="109"/>
      <c r="H61" s="109"/>
      <c r="I61" s="109"/>
      <c r="J61" s="109"/>
      <c r="K61" s="87"/>
      <c r="L61" s="110"/>
      <c r="M61" s="110"/>
    </row>
    <row r="62" spans="1:13" ht="16.5">
      <c r="A62" s="104"/>
      <c r="B62" s="104"/>
      <c r="C62" s="105" t="s">
        <v>120</v>
      </c>
      <c r="D62" s="106"/>
      <c r="E62" s="107"/>
      <c r="F62" s="108">
        <f t="shared" si="4"/>
        <v>0</v>
      </c>
      <c r="G62" s="109"/>
      <c r="H62" s="109"/>
      <c r="I62" s="109"/>
      <c r="J62" s="109"/>
      <c r="K62" s="87"/>
      <c r="L62" s="110"/>
      <c r="M62" s="110"/>
    </row>
    <row r="63" spans="1:13" ht="16.5">
      <c r="A63" s="104"/>
      <c r="B63" s="104"/>
      <c r="C63" s="105" t="s">
        <v>121</v>
      </c>
      <c r="D63" s="106"/>
      <c r="E63" s="107"/>
      <c r="F63" s="108">
        <f t="shared" si="4"/>
        <v>0</v>
      </c>
      <c r="G63" s="109"/>
      <c r="H63" s="109"/>
      <c r="I63" s="109"/>
      <c r="J63" s="109"/>
      <c r="K63" s="87"/>
      <c r="L63" s="110"/>
      <c r="M63" s="110"/>
    </row>
    <row r="64" spans="1:13" ht="16.5" customHeight="1">
      <c r="A64" s="118" t="s">
        <v>159</v>
      </c>
      <c r="B64" s="118"/>
      <c r="C64" s="118"/>
      <c r="D64" s="112"/>
      <c r="E64" s="113">
        <f>SUM(E54:E63)</f>
        <v>0</v>
      </c>
      <c r="F64" s="112">
        <f>SUM(F54:F63)</f>
        <v>0</v>
      </c>
      <c r="G64" s="114">
        <f>IF(E64=0,"",IF(B54="Piccola/Micro",0.7,IF(B54="Media",0.6,IF(B54="Trasporti marittimi",1,0.5))))</f>
        <v>0</v>
      </c>
      <c r="H64" s="115">
        <f>IF(F64=0,"0",ROUND($B$4*F64/$F$120,2))</f>
        <v>0</v>
      </c>
      <c r="I64" s="116">
        <f>IF(F64=0,"0",ROUND(H64/$J$8,2))</f>
        <v>0</v>
      </c>
      <c r="J64" s="117">
        <f>I64-H64</f>
        <v>0</v>
      </c>
      <c r="K64" s="87"/>
      <c r="L64" s="110"/>
      <c r="M64" s="110"/>
    </row>
    <row r="65" spans="1:13" ht="16.5">
      <c r="A65" s="104" t="s">
        <v>127</v>
      </c>
      <c r="B65" s="104" t="s">
        <v>137</v>
      </c>
      <c r="C65" s="105" t="s">
        <v>112</v>
      </c>
      <c r="D65" s="106"/>
      <c r="E65" s="107"/>
      <c r="F65" s="108">
        <f aca="true" t="shared" si="5" ref="F65:F74">D65*E65</f>
        <v>0</v>
      </c>
      <c r="G65" s="109"/>
      <c r="H65" s="109"/>
      <c r="I65" s="109"/>
      <c r="J65" s="109"/>
      <c r="K65" s="87"/>
      <c r="L65" s="110"/>
      <c r="M65" s="110"/>
    </row>
    <row r="66" spans="1:13" ht="16.5">
      <c r="A66" s="104"/>
      <c r="B66" s="104"/>
      <c r="C66" s="105" t="s">
        <v>113</v>
      </c>
      <c r="D66" s="106"/>
      <c r="E66" s="107"/>
      <c r="F66" s="108">
        <f t="shared" si="5"/>
        <v>0</v>
      </c>
      <c r="G66" s="109"/>
      <c r="H66" s="109"/>
      <c r="I66" s="109"/>
      <c r="J66" s="109"/>
      <c r="K66" s="87"/>
      <c r="L66" s="110"/>
      <c r="M66" s="110"/>
    </row>
    <row r="67" spans="1:13" ht="16.5">
      <c r="A67" s="104"/>
      <c r="B67" s="104"/>
      <c r="C67" s="105" t="s">
        <v>114</v>
      </c>
      <c r="D67" s="106"/>
      <c r="E67" s="107"/>
      <c r="F67" s="108">
        <f t="shared" si="5"/>
        <v>0</v>
      </c>
      <c r="G67" s="109"/>
      <c r="H67" s="109"/>
      <c r="I67" s="109"/>
      <c r="J67" s="109"/>
      <c r="K67" s="87"/>
      <c r="L67" s="110"/>
      <c r="M67" s="110"/>
    </row>
    <row r="68" spans="1:13" ht="16.5">
      <c r="A68" s="104"/>
      <c r="B68" s="104"/>
      <c r="C68" s="105" t="s">
        <v>115</v>
      </c>
      <c r="D68" s="106"/>
      <c r="E68" s="107"/>
      <c r="F68" s="108">
        <f t="shared" si="5"/>
        <v>0</v>
      </c>
      <c r="G68" s="109"/>
      <c r="H68" s="109"/>
      <c r="I68" s="109"/>
      <c r="J68" s="109"/>
      <c r="K68" s="87"/>
      <c r="L68" s="110"/>
      <c r="M68" s="110"/>
    </row>
    <row r="69" spans="1:13" ht="16.5">
      <c r="A69" s="104"/>
      <c r="B69" s="104"/>
      <c r="C69" s="105" t="s">
        <v>116</v>
      </c>
      <c r="D69" s="106"/>
      <c r="E69" s="107"/>
      <c r="F69" s="108">
        <f t="shared" si="5"/>
        <v>0</v>
      </c>
      <c r="G69" s="109"/>
      <c r="H69" s="109"/>
      <c r="I69" s="109"/>
      <c r="J69" s="109"/>
      <c r="K69" s="87"/>
      <c r="L69" s="110"/>
      <c r="M69" s="110"/>
    </row>
    <row r="70" spans="1:13" ht="16.5">
      <c r="A70" s="104"/>
      <c r="B70" s="104"/>
      <c r="C70" s="105" t="s">
        <v>117</v>
      </c>
      <c r="D70" s="106"/>
      <c r="E70" s="107"/>
      <c r="F70" s="108">
        <f t="shared" si="5"/>
        <v>0</v>
      </c>
      <c r="G70" s="109"/>
      <c r="H70" s="109"/>
      <c r="I70" s="109"/>
      <c r="J70" s="109"/>
      <c r="K70" s="87"/>
      <c r="L70" s="110"/>
      <c r="M70" s="110"/>
    </row>
    <row r="71" spans="1:13" ht="16.5">
      <c r="A71" s="104"/>
      <c r="B71" s="104"/>
      <c r="C71" s="105" t="s">
        <v>118</v>
      </c>
      <c r="D71" s="106"/>
      <c r="E71" s="107"/>
      <c r="F71" s="108">
        <f t="shared" si="5"/>
        <v>0</v>
      </c>
      <c r="G71" s="109"/>
      <c r="H71" s="109"/>
      <c r="I71" s="109"/>
      <c r="J71" s="109"/>
      <c r="K71" s="87"/>
      <c r="L71" s="110"/>
      <c r="M71" s="110"/>
    </row>
    <row r="72" spans="1:13" ht="16.5">
      <c r="A72" s="104"/>
      <c r="B72" s="104"/>
      <c r="C72" s="105" t="s">
        <v>119</v>
      </c>
      <c r="D72" s="106"/>
      <c r="E72" s="107"/>
      <c r="F72" s="108">
        <f t="shared" si="5"/>
        <v>0</v>
      </c>
      <c r="G72" s="109"/>
      <c r="H72" s="109"/>
      <c r="I72" s="109"/>
      <c r="J72" s="109"/>
      <c r="K72" s="87"/>
      <c r="L72" s="110"/>
      <c r="M72" s="110"/>
    </row>
    <row r="73" spans="1:13" ht="16.5">
      <c r="A73" s="104"/>
      <c r="B73" s="104"/>
      <c r="C73" s="105" t="s">
        <v>120</v>
      </c>
      <c r="D73" s="106"/>
      <c r="E73" s="107"/>
      <c r="F73" s="108">
        <f t="shared" si="5"/>
        <v>0</v>
      </c>
      <c r="G73" s="109"/>
      <c r="H73" s="109"/>
      <c r="I73" s="109"/>
      <c r="J73" s="109"/>
      <c r="K73" s="87"/>
      <c r="L73" s="110"/>
      <c r="M73" s="110"/>
    </row>
    <row r="74" spans="1:13" ht="16.5">
      <c r="A74" s="104"/>
      <c r="B74" s="104"/>
      <c r="C74" s="105" t="s">
        <v>121</v>
      </c>
      <c r="D74" s="106"/>
      <c r="E74" s="107"/>
      <c r="F74" s="108">
        <f t="shared" si="5"/>
        <v>0</v>
      </c>
      <c r="G74" s="109"/>
      <c r="H74" s="109"/>
      <c r="I74" s="109"/>
      <c r="J74" s="109"/>
      <c r="K74" s="87"/>
      <c r="L74" s="110"/>
      <c r="M74" s="110"/>
    </row>
    <row r="75" spans="1:13" ht="16.5">
      <c r="A75" s="111" t="s">
        <v>160</v>
      </c>
      <c r="B75" s="111"/>
      <c r="C75" s="111"/>
      <c r="D75" s="112"/>
      <c r="E75" s="113">
        <f>SUM(E65:E74)</f>
        <v>0</v>
      </c>
      <c r="F75" s="112">
        <f>SUM(F65:F74)</f>
        <v>0</v>
      </c>
      <c r="G75" s="114">
        <f>IF(E75=0,"",IF(B65="Piccola/Micro",0.7,IF(B65="Media",0.6,IF(B65="Trasporti marittimi",1,0.5))))</f>
        <v>0</v>
      </c>
      <c r="H75" s="115">
        <f>IF(F75=0,"0",ROUND($B$4*F75/$F$120,2))</f>
        <v>0</v>
      </c>
      <c r="I75" s="116">
        <f>IF(F75=0,"0",ROUND(H75/$J$8,2))</f>
        <v>0</v>
      </c>
      <c r="J75" s="117">
        <f>I75-H75</f>
        <v>0</v>
      </c>
      <c r="K75" s="87"/>
      <c r="L75" s="110"/>
      <c r="M75" s="110"/>
    </row>
    <row r="76" spans="1:13" ht="16.5">
      <c r="A76" s="104" t="s">
        <v>128</v>
      </c>
      <c r="B76" s="104" t="s">
        <v>137</v>
      </c>
      <c r="C76" s="105" t="s">
        <v>112</v>
      </c>
      <c r="D76" s="106"/>
      <c r="E76" s="107"/>
      <c r="F76" s="108">
        <f aca="true" t="shared" si="6" ref="F76:F85">D76*E76</f>
        <v>0</v>
      </c>
      <c r="G76" s="109"/>
      <c r="H76" s="109"/>
      <c r="I76" s="109"/>
      <c r="J76" s="109"/>
      <c r="K76" s="87"/>
      <c r="L76" s="110"/>
      <c r="M76" s="110"/>
    </row>
    <row r="77" spans="1:13" ht="16.5">
      <c r="A77" s="104"/>
      <c r="B77" s="104"/>
      <c r="C77" s="105" t="s">
        <v>113</v>
      </c>
      <c r="D77" s="106"/>
      <c r="E77" s="107"/>
      <c r="F77" s="108">
        <f t="shared" si="6"/>
        <v>0</v>
      </c>
      <c r="G77" s="109"/>
      <c r="H77" s="109"/>
      <c r="I77" s="109"/>
      <c r="J77" s="109"/>
      <c r="K77" s="87"/>
      <c r="L77" s="110"/>
      <c r="M77" s="110"/>
    </row>
    <row r="78" spans="1:13" ht="16.5">
      <c r="A78" s="104"/>
      <c r="B78" s="104"/>
      <c r="C78" s="105" t="s">
        <v>114</v>
      </c>
      <c r="D78" s="106"/>
      <c r="E78" s="107"/>
      <c r="F78" s="108">
        <f t="shared" si="6"/>
        <v>0</v>
      </c>
      <c r="G78" s="109"/>
      <c r="H78" s="109"/>
      <c r="I78" s="109"/>
      <c r="J78" s="109"/>
      <c r="K78" s="87"/>
      <c r="L78" s="110"/>
      <c r="M78" s="110"/>
    </row>
    <row r="79" spans="1:13" ht="16.5">
      <c r="A79" s="104"/>
      <c r="B79" s="104"/>
      <c r="C79" s="105" t="s">
        <v>115</v>
      </c>
      <c r="D79" s="106"/>
      <c r="E79" s="107"/>
      <c r="F79" s="108">
        <f t="shared" si="6"/>
        <v>0</v>
      </c>
      <c r="G79" s="109"/>
      <c r="H79" s="109"/>
      <c r="I79" s="109"/>
      <c r="J79" s="109"/>
      <c r="K79" s="87"/>
      <c r="L79" s="110"/>
      <c r="M79" s="110"/>
    </row>
    <row r="80" spans="1:13" ht="16.5">
      <c r="A80" s="104"/>
      <c r="B80" s="104"/>
      <c r="C80" s="105" t="s">
        <v>116</v>
      </c>
      <c r="D80" s="106"/>
      <c r="E80" s="107"/>
      <c r="F80" s="108">
        <f t="shared" si="6"/>
        <v>0</v>
      </c>
      <c r="G80" s="109"/>
      <c r="H80" s="109"/>
      <c r="I80" s="109"/>
      <c r="J80" s="109"/>
      <c r="K80" s="87"/>
      <c r="L80" s="110"/>
      <c r="M80" s="110"/>
    </row>
    <row r="81" spans="1:13" ht="16.5">
      <c r="A81" s="104"/>
      <c r="B81" s="104"/>
      <c r="C81" s="105" t="s">
        <v>117</v>
      </c>
      <c r="D81" s="106"/>
      <c r="E81" s="107"/>
      <c r="F81" s="108">
        <f t="shared" si="6"/>
        <v>0</v>
      </c>
      <c r="G81" s="109"/>
      <c r="H81" s="109"/>
      <c r="I81" s="109"/>
      <c r="J81" s="109"/>
      <c r="K81" s="87"/>
      <c r="L81" s="110"/>
      <c r="M81" s="110"/>
    </row>
    <row r="82" spans="1:13" ht="16.5">
      <c r="A82" s="104"/>
      <c r="B82" s="104"/>
      <c r="C82" s="105" t="s">
        <v>118</v>
      </c>
      <c r="D82" s="106"/>
      <c r="E82" s="107"/>
      <c r="F82" s="108">
        <f t="shared" si="6"/>
        <v>0</v>
      </c>
      <c r="G82" s="109"/>
      <c r="H82" s="109"/>
      <c r="I82" s="109"/>
      <c r="J82" s="109"/>
      <c r="K82" s="87"/>
      <c r="L82" s="110"/>
      <c r="M82" s="110"/>
    </row>
    <row r="83" spans="1:13" ht="16.5">
      <c r="A83" s="104"/>
      <c r="B83" s="104"/>
      <c r="C83" s="105" t="s">
        <v>119</v>
      </c>
      <c r="D83" s="106"/>
      <c r="E83" s="107"/>
      <c r="F83" s="108">
        <f t="shared" si="6"/>
        <v>0</v>
      </c>
      <c r="G83" s="109"/>
      <c r="H83" s="109"/>
      <c r="I83" s="109"/>
      <c r="J83" s="109"/>
      <c r="K83" s="87"/>
      <c r="L83" s="110"/>
      <c r="M83" s="110"/>
    </row>
    <row r="84" spans="1:13" ht="16.5">
      <c r="A84" s="104"/>
      <c r="B84" s="104"/>
      <c r="C84" s="105" t="s">
        <v>120</v>
      </c>
      <c r="D84" s="106"/>
      <c r="E84" s="107"/>
      <c r="F84" s="108">
        <f t="shared" si="6"/>
        <v>0</v>
      </c>
      <c r="G84" s="109"/>
      <c r="H84" s="109"/>
      <c r="I84" s="109"/>
      <c r="J84" s="109"/>
      <c r="K84" s="87"/>
      <c r="L84" s="110"/>
      <c r="M84" s="110"/>
    </row>
    <row r="85" spans="1:13" ht="16.5">
      <c r="A85" s="104"/>
      <c r="B85" s="104"/>
      <c r="C85" s="105" t="s">
        <v>121</v>
      </c>
      <c r="D85" s="106"/>
      <c r="E85" s="107"/>
      <c r="F85" s="108">
        <f t="shared" si="6"/>
        <v>0</v>
      </c>
      <c r="G85" s="109"/>
      <c r="H85" s="109"/>
      <c r="I85" s="109"/>
      <c r="J85" s="109"/>
      <c r="K85" s="87"/>
      <c r="L85" s="110"/>
      <c r="M85" s="110"/>
    </row>
    <row r="86" spans="1:13" ht="16.5">
      <c r="A86" s="111" t="s">
        <v>161</v>
      </c>
      <c r="B86" s="111"/>
      <c r="C86" s="111"/>
      <c r="D86" s="112"/>
      <c r="E86" s="113">
        <f>SUM(E76:E85)</f>
        <v>0</v>
      </c>
      <c r="F86" s="112">
        <f>SUM(F76:F85)</f>
        <v>0</v>
      </c>
      <c r="G86" s="114">
        <f>IF(E86=0,"",IF(B76="Piccola/Micro",0.7,IF(B76="Media",0.6,IF(B76="Trasporti marittimi",1,0.5))))</f>
        <v>0</v>
      </c>
      <c r="H86" s="115">
        <f>IF(F86=0,"0",ROUND($B$4*F86/$F$120,2))</f>
        <v>0</v>
      </c>
      <c r="I86" s="116">
        <f>IF(F86=0,"0",ROUND(H86/$J$8,2))</f>
        <v>0</v>
      </c>
      <c r="J86" s="117">
        <f>I86-H86</f>
        <v>0</v>
      </c>
      <c r="K86" s="87"/>
      <c r="L86" s="110"/>
      <c r="M86" s="110"/>
    </row>
    <row r="87" spans="1:13" ht="16.5">
      <c r="A87" s="104" t="s">
        <v>129</v>
      </c>
      <c r="B87" s="104" t="s">
        <v>137</v>
      </c>
      <c r="C87" s="105" t="s">
        <v>112</v>
      </c>
      <c r="D87" s="106"/>
      <c r="E87" s="107"/>
      <c r="F87" s="108">
        <f aca="true" t="shared" si="7" ref="F87:F96">D87*E87</f>
        <v>0</v>
      </c>
      <c r="G87" s="109"/>
      <c r="H87" s="109"/>
      <c r="I87" s="109"/>
      <c r="J87" s="109"/>
      <c r="K87" s="87"/>
      <c r="L87" s="110"/>
      <c r="M87" s="110"/>
    </row>
    <row r="88" spans="1:13" ht="16.5">
      <c r="A88" s="104"/>
      <c r="B88" s="104"/>
      <c r="C88" s="105" t="s">
        <v>113</v>
      </c>
      <c r="D88" s="106"/>
      <c r="E88" s="107"/>
      <c r="F88" s="108">
        <f t="shared" si="7"/>
        <v>0</v>
      </c>
      <c r="G88" s="109"/>
      <c r="H88" s="109"/>
      <c r="I88" s="109"/>
      <c r="J88" s="109"/>
      <c r="K88" s="87"/>
      <c r="L88" s="110"/>
      <c r="M88" s="110"/>
    </row>
    <row r="89" spans="1:13" ht="16.5">
      <c r="A89" s="104"/>
      <c r="B89" s="104"/>
      <c r="C89" s="105" t="s">
        <v>114</v>
      </c>
      <c r="D89" s="106"/>
      <c r="E89" s="107"/>
      <c r="F89" s="108">
        <f t="shared" si="7"/>
        <v>0</v>
      </c>
      <c r="G89" s="109"/>
      <c r="H89" s="109"/>
      <c r="I89" s="109"/>
      <c r="J89" s="109"/>
      <c r="K89" s="87"/>
      <c r="L89" s="110"/>
      <c r="M89" s="110"/>
    </row>
    <row r="90" spans="1:13" ht="16.5">
      <c r="A90" s="104"/>
      <c r="B90" s="104"/>
      <c r="C90" s="105" t="s">
        <v>115</v>
      </c>
      <c r="D90" s="106"/>
      <c r="E90" s="107"/>
      <c r="F90" s="108">
        <f t="shared" si="7"/>
        <v>0</v>
      </c>
      <c r="G90" s="109"/>
      <c r="H90" s="109"/>
      <c r="I90" s="109"/>
      <c r="J90" s="109"/>
      <c r="K90" s="87"/>
      <c r="L90" s="110"/>
      <c r="M90" s="110"/>
    </row>
    <row r="91" spans="1:13" ht="16.5">
      <c r="A91" s="104"/>
      <c r="B91" s="104"/>
      <c r="C91" s="105" t="s">
        <v>116</v>
      </c>
      <c r="D91" s="106"/>
      <c r="E91" s="107"/>
      <c r="F91" s="108">
        <f t="shared" si="7"/>
        <v>0</v>
      </c>
      <c r="G91" s="109"/>
      <c r="H91" s="109"/>
      <c r="I91" s="109"/>
      <c r="J91" s="109"/>
      <c r="K91" s="87"/>
      <c r="L91" s="110"/>
      <c r="M91" s="110"/>
    </row>
    <row r="92" spans="1:13" ht="16.5">
      <c r="A92" s="104"/>
      <c r="B92" s="104"/>
      <c r="C92" s="105" t="s">
        <v>117</v>
      </c>
      <c r="D92" s="106"/>
      <c r="E92" s="107"/>
      <c r="F92" s="108">
        <f t="shared" si="7"/>
        <v>0</v>
      </c>
      <c r="G92" s="109"/>
      <c r="H92" s="109"/>
      <c r="I92" s="109"/>
      <c r="J92" s="109"/>
      <c r="K92" s="87"/>
      <c r="L92" s="110"/>
      <c r="M92" s="110"/>
    </row>
    <row r="93" spans="1:13" ht="16.5">
      <c r="A93" s="104"/>
      <c r="B93" s="104"/>
      <c r="C93" s="105" t="s">
        <v>118</v>
      </c>
      <c r="D93" s="106"/>
      <c r="E93" s="107"/>
      <c r="F93" s="108">
        <f t="shared" si="7"/>
        <v>0</v>
      </c>
      <c r="G93" s="109"/>
      <c r="H93" s="109"/>
      <c r="I93" s="109"/>
      <c r="J93" s="109"/>
      <c r="K93" s="87"/>
      <c r="L93" s="110"/>
      <c r="M93" s="110"/>
    </row>
    <row r="94" spans="1:13" ht="16.5">
      <c r="A94" s="104"/>
      <c r="B94" s="104"/>
      <c r="C94" s="105" t="s">
        <v>119</v>
      </c>
      <c r="D94" s="106"/>
      <c r="E94" s="107"/>
      <c r="F94" s="108">
        <f t="shared" si="7"/>
        <v>0</v>
      </c>
      <c r="G94" s="109"/>
      <c r="H94" s="109"/>
      <c r="I94" s="109"/>
      <c r="J94" s="109"/>
      <c r="K94" s="87"/>
      <c r="L94" s="110"/>
      <c r="M94" s="110"/>
    </row>
    <row r="95" spans="1:13" ht="16.5">
      <c r="A95" s="104"/>
      <c r="B95" s="104"/>
      <c r="C95" s="105" t="s">
        <v>120</v>
      </c>
      <c r="D95" s="106"/>
      <c r="E95" s="107"/>
      <c r="F95" s="108">
        <f t="shared" si="7"/>
        <v>0</v>
      </c>
      <c r="G95" s="109"/>
      <c r="H95" s="109"/>
      <c r="I95" s="109"/>
      <c r="J95" s="109"/>
      <c r="K95" s="87"/>
      <c r="L95" s="110"/>
      <c r="M95" s="110"/>
    </row>
    <row r="96" spans="1:13" ht="16.5">
      <c r="A96" s="104"/>
      <c r="B96" s="104"/>
      <c r="C96" s="105" t="s">
        <v>121</v>
      </c>
      <c r="D96" s="106"/>
      <c r="E96" s="107"/>
      <c r="F96" s="108">
        <f t="shared" si="7"/>
        <v>0</v>
      </c>
      <c r="G96" s="109"/>
      <c r="H96" s="109"/>
      <c r="I96" s="109"/>
      <c r="J96" s="109"/>
      <c r="K96" s="87"/>
      <c r="L96" s="110"/>
      <c r="M96" s="110"/>
    </row>
    <row r="97" spans="1:13" ht="16.5">
      <c r="A97" s="111" t="s">
        <v>162</v>
      </c>
      <c r="B97" s="111"/>
      <c r="C97" s="111"/>
      <c r="D97" s="112"/>
      <c r="E97" s="113">
        <f>SUM(E87:E96)</f>
        <v>0</v>
      </c>
      <c r="F97" s="112">
        <f>SUM(F87:F96)</f>
        <v>0</v>
      </c>
      <c r="G97" s="114">
        <f>IF(E97=0,"",IF(B87="Piccola/Micro",0.7,IF(B87="Media",0.6,IF(B87="Trasporti marittimi",1,0.5))))</f>
        <v>0</v>
      </c>
      <c r="H97" s="115">
        <f>IF(F97=0,"0",ROUND($B$4*F97/$F$120,2))</f>
        <v>0</v>
      </c>
      <c r="I97" s="116">
        <f>IF(F97=0,"0",ROUND(H97/$J$8,2))</f>
        <v>0</v>
      </c>
      <c r="J97" s="117">
        <f>I97-H97</f>
        <v>0</v>
      </c>
      <c r="K97" s="87"/>
      <c r="L97" s="110"/>
      <c r="M97" s="110"/>
    </row>
    <row r="98" spans="1:13" ht="16.5">
      <c r="A98" s="104" t="s">
        <v>130</v>
      </c>
      <c r="B98" s="104" t="s">
        <v>137</v>
      </c>
      <c r="C98" s="105" t="s">
        <v>112</v>
      </c>
      <c r="D98" s="106"/>
      <c r="E98" s="107"/>
      <c r="F98" s="108">
        <f aca="true" t="shared" si="8" ref="F98:F107">D98*E98</f>
        <v>0</v>
      </c>
      <c r="G98" s="109"/>
      <c r="H98" s="109"/>
      <c r="I98" s="109"/>
      <c r="J98" s="109"/>
      <c r="K98" s="87"/>
      <c r="L98" s="110"/>
      <c r="M98" s="110"/>
    </row>
    <row r="99" spans="1:13" ht="16.5">
      <c r="A99" s="104"/>
      <c r="B99" s="104"/>
      <c r="C99" s="105" t="s">
        <v>113</v>
      </c>
      <c r="D99" s="106"/>
      <c r="E99" s="107"/>
      <c r="F99" s="108">
        <f t="shared" si="8"/>
        <v>0</v>
      </c>
      <c r="G99" s="109"/>
      <c r="H99" s="109"/>
      <c r="I99" s="109"/>
      <c r="J99" s="109"/>
      <c r="K99" s="87"/>
      <c r="L99" s="110"/>
      <c r="M99" s="110"/>
    </row>
    <row r="100" spans="1:13" ht="16.5">
      <c r="A100" s="104"/>
      <c r="B100" s="104"/>
      <c r="C100" s="105" t="s">
        <v>114</v>
      </c>
      <c r="D100" s="106"/>
      <c r="E100" s="107"/>
      <c r="F100" s="108">
        <f t="shared" si="8"/>
        <v>0</v>
      </c>
      <c r="G100" s="109"/>
      <c r="H100" s="109"/>
      <c r="I100" s="109"/>
      <c r="J100" s="109"/>
      <c r="K100" s="87"/>
      <c r="L100" s="110"/>
      <c r="M100" s="110"/>
    </row>
    <row r="101" spans="1:13" ht="16.5">
      <c r="A101" s="104"/>
      <c r="B101" s="104"/>
      <c r="C101" s="105" t="s">
        <v>115</v>
      </c>
      <c r="D101" s="106"/>
      <c r="E101" s="107"/>
      <c r="F101" s="108">
        <f t="shared" si="8"/>
        <v>0</v>
      </c>
      <c r="G101" s="109"/>
      <c r="H101" s="109"/>
      <c r="I101" s="109"/>
      <c r="J101" s="109"/>
      <c r="K101" s="87"/>
      <c r="L101" s="110"/>
      <c r="M101" s="110"/>
    </row>
    <row r="102" spans="1:13" ht="16.5">
      <c r="A102" s="104"/>
      <c r="B102" s="104"/>
      <c r="C102" s="105" t="s">
        <v>116</v>
      </c>
      <c r="D102" s="106"/>
      <c r="E102" s="107"/>
      <c r="F102" s="108">
        <f t="shared" si="8"/>
        <v>0</v>
      </c>
      <c r="G102" s="109"/>
      <c r="H102" s="109"/>
      <c r="I102" s="109"/>
      <c r="J102" s="109"/>
      <c r="K102" s="87"/>
      <c r="L102" s="110"/>
      <c r="M102" s="110"/>
    </row>
    <row r="103" spans="1:13" ht="16.5">
      <c r="A103" s="104"/>
      <c r="B103" s="104"/>
      <c r="C103" s="105" t="s">
        <v>117</v>
      </c>
      <c r="D103" s="106"/>
      <c r="E103" s="107"/>
      <c r="F103" s="108">
        <f t="shared" si="8"/>
        <v>0</v>
      </c>
      <c r="G103" s="109"/>
      <c r="H103" s="109"/>
      <c r="I103" s="109"/>
      <c r="J103" s="109"/>
      <c r="K103" s="87"/>
      <c r="L103" s="110"/>
      <c r="M103" s="110"/>
    </row>
    <row r="104" spans="1:13" ht="16.5">
      <c r="A104" s="104"/>
      <c r="B104" s="104"/>
      <c r="C104" s="105" t="s">
        <v>118</v>
      </c>
      <c r="D104" s="106"/>
      <c r="E104" s="107"/>
      <c r="F104" s="108">
        <f t="shared" si="8"/>
        <v>0</v>
      </c>
      <c r="G104" s="109"/>
      <c r="H104" s="109"/>
      <c r="I104" s="109"/>
      <c r="J104" s="109"/>
      <c r="K104" s="87"/>
      <c r="L104" s="110"/>
      <c r="M104" s="110"/>
    </row>
    <row r="105" spans="1:13" ht="16.5">
      <c r="A105" s="104"/>
      <c r="B105" s="104"/>
      <c r="C105" s="105" t="s">
        <v>119</v>
      </c>
      <c r="D105" s="106"/>
      <c r="E105" s="107"/>
      <c r="F105" s="108">
        <f t="shared" si="8"/>
        <v>0</v>
      </c>
      <c r="G105" s="109"/>
      <c r="H105" s="109"/>
      <c r="I105" s="109"/>
      <c r="J105" s="109"/>
      <c r="K105" s="87"/>
      <c r="L105" s="110"/>
      <c r="M105" s="110"/>
    </row>
    <row r="106" spans="1:13" ht="16.5">
      <c r="A106" s="104"/>
      <c r="B106" s="104"/>
      <c r="C106" s="105" t="s">
        <v>120</v>
      </c>
      <c r="D106" s="106"/>
      <c r="E106" s="107"/>
      <c r="F106" s="108">
        <f t="shared" si="8"/>
        <v>0</v>
      </c>
      <c r="G106" s="109"/>
      <c r="H106" s="109"/>
      <c r="I106" s="109"/>
      <c r="J106" s="109"/>
      <c r="K106" s="87"/>
      <c r="L106" s="110"/>
      <c r="M106" s="110"/>
    </row>
    <row r="107" spans="1:13" ht="16.5">
      <c r="A107" s="104"/>
      <c r="B107" s="104"/>
      <c r="C107" s="105" t="s">
        <v>121</v>
      </c>
      <c r="D107" s="106"/>
      <c r="E107" s="107"/>
      <c r="F107" s="108">
        <f t="shared" si="8"/>
        <v>0</v>
      </c>
      <c r="G107" s="109"/>
      <c r="H107" s="109"/>
      <c r="I107" s="109"/>
      <c r="J107" s="109"/>
      <c r="K107" s="87"/>
      <c r="L107" s="110"/>
      <c r="M107" s="110"/>
    </row>
    <row r="108" spans="1:13" ht="16.5">
      <c r="A108" s="111" t="s">
        <v>163</v>
      </c>
      <c r="B108" s="111"/>
      <c r="C108" s="111"/>
      <c r="D108" s="112"/>
      <c r="E108" s="113">
        <f>SUM(E98:E107)</f>
        <v>0</v>
      </c>
      <c r="F108" s="112">
        <f>SUM(F98:F107)</f>
        <v>0</v>
      </c>
      <c r="G108" s="114">
        <f>IF(E108=0,"",IF(B98="Piccola/Micro",0.7,IF(B98="Media",0.6,IF(B98="Trasporti marittimi",1,0.5))))</f>
        <v>0</v>
      </c>
      <c r="H108" s="115">
        <f>IF(F108=0,"0",ROUND($B$4*F108/$F$120,2))</f>
        <v>0</v>
      </c>
      <c r="I108" s="116">
        <f>IF(F108=0,"0",ROUND(H108/$J$8,2))</f>
        <v>0</v>
      </c>
      <c r="J108" s="117">
        <f>I108-H108</f>
        <v>0</v>
      </c>
      <c r="K108" s="87"/>
      <c r="L108" s="110"/>
      <c r="M108" s="110"/>
    </row>
    <row r="109" spans="1:13" ht="16.5">
      <c r="A109" s="104" t="s">
        <v>131</v>
      </c>
      <c r="B109" s="104" t="s">
        <v>137</v>
      </c>
      <c r="C109" s="105" t="s">
        <v>112</v>
      </c>
      <c r="D109" s="106"/>
      <c r="E109" s="107"/>
      <c r="F109" s="108">
        <f aca="true" t="shared" si="9" ref="F109:F118">D109*E109</f>
        <v>0</v>
      </c>
      <c r="G109" s="109"/>
      <c r="H109" s="109"/>
      <c r="I109" s="109"/>
      <c r="J109" s="109"/>
      <c r="K109" s="87"/>
      <c r="L109" s="110"/>
      <c r="M109" s="110"/>
    </row>
    <row r="110" spans="1:13" ht="16.5">
      <c r="A110" s="104"/>
      <c r="B110" s="104"/>
      <c r="C110" s="105" t="s">
        <v>113</v>
      </c>
      <c r="D110" s="106"/>
      <c r="E110" s="107"/>
      <c r="F110" s="108">
        <f t="shared" si="9"/>
        <v>0</v>
      </c>
      <c r="G110" s="109"/>
      <c r="H110" s="109"/>
      <c r="I110" s="109"/>
      <c r="J110" s="109"/>
      <c r="K110" s="87"/>
      <c r="L110" s="110"/>
      <c r="M110" s="110"/>
    </row>
    <row r="111" spans="1:13" ht="16.5">
      <c r="A111" s="104"/>
      <c r="B111" s="104"/>
      <c r="C111" s="105" t="s">
        <v>114</v>
      </c>
      <c r="D111" s="106"/>
      <c r="E111" s="107"/>
      <c r="F111" s="108">
        <f t="shared" si="9"/>
        <v>0</v>
      </c>
      <c r="G111" s="109"/>
      <c r="H111" s="109"/>
      <c r="I111" s="109"/>
      <c r="J111" s="109"/>
      <c r="K111" s="87"/>
      <c r="L111" s="110"/>
      <c r="M111" s="110"/>
    </row>
    <row r="112" spans="1:13" ht="16.5">
      <c r="A112" s="104"/>
      <c r="B112" s="104"/>
      <c r="C112" s="105" t="s">
        <v>115</v>
      </c>
      <c r="D112" s="106"/>
      <c r="E112" s="107"/>
      <c r="F112" s="108">
        <f t="shared" si="9"/>
        <v>0</v>
      </c>
      <c r="G112" s="109"/>
      <c r="H112" s="109"/>
      <c r="I112" s="109"/>
      <c r="J112" s="109"/>
      <c r="K112" s="87"/>
      <c r="L112" s="110"/>
      <c r="M112" s="110"/>
    </row>
    <row r="113" spans="1:13" ht="16.5">
      <c r="A113" s="104"/>
      <c r="B113" s="104"/>
      <c r="C113" s="105" t="s">
        <v>116</v>
      </c>
      <c r="D113" s="106"/>
      <c r="E113" s="107"/>
      <c r="F113" s="108">
        <f t="shared" si="9"/>
        <v>0</v>
      </c>
      <c r="G113" s="109"/>
      <c r="H113" s="109"/>
      <c r="I113" s="109"/>
      <c r="J113" s="109"/>
      <c r="K113" s="87"/>
      <c r="L113" s="110"/>
      <c r="M113" s="110"/>
    </row>
    <row r="114" spans="1:13" ht="16.5">
      <c r="A114" s="104"/>
      <c r="B114" s="104"/>
      <c r="C114" s="105" t="s">
        <v>117</v>
      </c>
      <c r="D114" s="106"/>
      <c r="E114" s="107"/>
      <c r="F114" s="108">
        <f t="shared" si="9"/>
        <v>0</v>
      </c>
      <c r="G114" s="109"/>
      <c r="H114" s="109"/>
      <c r="I114" s="109"/>
      <c r="J114" s="109"/>
      <c r="K114" s="87"/>
      <c r="L114" s="110"/>
      <c r="M114" s="110"/>
    </row>
    <row r="115" spans="1:13" ht="16.5">
      <c r="A115" s="104"/>
      <c r="B115" s="104"/>
      <c r="C115" s="105" t="s">
        <v>118</v>
      </c>
      <c r="D115" s="106"/>
      <c r="E115" s="107"/>
      <c r="F115" s="108">
        <f t="shared" si="9"/>
        <v>0</v>
      </c>
      <c r="G115" s="109"/>
      <c r="H115" s="109"/>
      <c r="I115" s="109"/>
      <c r="J115" s="109"/>
      <c r="K115" s="87"/>
      <c r="L115" s="110"/>
      <c r="M115" s="110"/>
    </row>
    <row r="116" spans="1:13" ht="16.5">
      <c r="A116" s="104"/>
      <c r="B116" s="104"/>
      <c r="C116" s="105" t="s">
        <v>119</v>
      </c>
      <c r="D116" s="106"/>
      <c r="E116" s="107"/>
      <c r="F116" s="108">
        <f t="shared" si="9"/>
        <v>0</v>
      </c>
      <c r="G116" s="109"/>
      <c r="H116" s="109"/>
      <c r="I116" s="109"/>
      <c r="J116" s="109"/>
      <c r="K116" s="87"/>
      <c r="L116" s="110"/>
      <c r="M116" s="110"/>
    </row>
    <row r="117" spans="1:13" ht="16.5">
      <c r="A117" s="104"/>
      <c r="B117" s="104"/>
      <c r="C117" s="105" t="s">
        <v>120</v>
      </c>
      <c r="D117" s="106"/>
      <c r="E117" s="107"/>
      <c r="F117" s="108">
        <f t="shared" si="9"/>
        <v>0</v>
      </c>
      <c r="G117" s="109"/>
      <c r="H117" s="109"/>
      <c r="I117" s="109"/>
      <c r="J117" s="109"/>
      <c r="K117" s="87"/>
      <c r="L117" s="110"/>
      <c r="M117" s="110"/>
    </row>
    <row r="118" spans="1:13" ht="16.5">
      <c r="A118" s="104"/>
      <c r="B118" s="104"/>
      <c r="C118" s="105" t="s">
        <v>121</v>
      </c>
      <c r="D118" s="106"/>
      <c r="E118" s="107"/>
      <c r="F118" s="108">
        <f t="shared" si="9"/>
        <v>0</v>
      </c>
      <c r="G118" s="109"/>
      <c r="H118" s="109"/>
      <c r="I118" s="109"/>
      <c r="J118" s="109"/>
      <c r="K118" s="87"/>
      <c r="L118" s="110"/>
      <c r="M118" s="110"/>
    </row>
    <row r="119" spans="1:13" ht="16.5">
      <c r="A119" s="111" t="s">
        <v>164</v>
      </c>
      <c r="B119" s="111"/>
      <c r="C119" s="111"/>
      <c r="D119" s="112"/>
      <c r="E119" s="113">
        <f>SUM(E109:E118)</f>
        <v>0</v>
      </c>
      <c r="F119" s="112">
        <f>SUM(F109:F118)</f>
        <v>0</v>
      </c>
      <c r="G119" s="114">
        <f>IF(E119=0,"",IF(B109="Piccola/Micro",0.7,IF(B109="Media",0.6,IF(B109="Trasporti marittimi",1,0.5))))</f>
        <v>0</v>
      </c>
      <c r="H119" s="115">
        <f>IF(F119=0,"0",ROUND($B$4*F119/$F$120,2))</f>
        <v>0</v>
      </c>
      <c r="I119" s="116">
        <f>IF(F119=0,"0",ROUND(H119/$J$8,2))</f>
        <v>0</v>
      </c>
      <c r="J119" s="117">
        <f>I119-H119</f>
        <v>0</v>
      </c>
      <c r="K119" s="87"/>
      <c r="L119" s="110"/>
      <c r="M119" s="110"/>
    </row>
    <row r="120" spans="1:13" ht="16.5">
      <c r="A120" s="119" t="s">
        <v>165</v>
      </c>
      <c r="B120" s="119"/>
      <c r="C120" s="119"/>
      <c r="D120" s="120"/>
      <c r="E120" s="120"/>
      <c r="F120" s="121">
        <f>F119+F108+F97+F86+F75+F64+F53+F42+F31+F20</f>
        <v>0</v>
      </c>
      <c r="G120" s="122">
        <f>J8</f>
        <v>0</v>
      </c>
      <c r="H120" s="123">
        <f>H20+H31+H42+H53+H64+H75+H86+H97+H108+H119</f>
        <v>0</v>
      </c>
      <c r="I120" s="124">
        <f>SUM(I11:I119)</f>
        <v>0</v>
      </c>
      <c r="J120" s="124">
        <f>SUM(J11:J119)</f>
        <v>0</v>
      </c>
      <c r="K120" s="87"/>
      <c r="L120" s="91"/>
      <c r="M120" s="91"/>
    </row>
  </sheetData>
  <sheetProtection selectLockedCells="1" selectUnlockedCells="1"/>
  <mergeCells count="45">
    <mergeCell ref="A1:J1"/>
    <mergeCell ref="A7:J7"/>
    <mergeCell ref="A8:B8"/>
    <mergeCell ref="D8:I8"/>
    <mergeCell ref="A10:A19"/>
    <mergeCell ref="B10:B19"/>
    <mergeCell ref="G10:J19"/>
    <mergeCell ref="A20:C20"/>
    <mergeCell ref="A21:A30"/>
    <mergeCell ref="B21:B30"/>
    <mergeCell ref="G21:J30"/>
    <mergeCell ref="A31:C31"/>
    <mergeCell ref="A32:A41"/>
    <mergeCell ref="B32:B41"/>
    <mergeCell ref="G32:J41"/>
    <mergeCell ref="A42:C42"/>
    <mergeCell ref="A43:A52"/>
    <mergeCell ref="B43:B52"/>
    <mergeCell ref="G43:J52"/>
    <mergeCell ref="A53:C53"/>
    <mergeCell ref="A54:A63"/>
    <mergeCell ref="B54:B63"/>
    <mergeCell ref="G54:J63"/>
    <mergeCell ref="A64:C64"/>
    <mergeCell ref="A65:A74"/>
    <mergeCell ref="B65:B74"/>
    <mergeCell ref="G65:J74"/>
    <mergeCell ref="A75:C75"/>
    <mergeCell ref="A76:A85"/>
    <mergeCell ref="B76:B85"/>
    <mergeCell ref="G76:J85"/>
    <mergeCell ref="A86:C86"/>
    <mergeCell ref="A87:A96"/>
    <mergeCell ref="B87:B96"/>
    <mergeCell ref="G87:J96"/>
    <mergeCell ref="A97:C97"/>
    <mergeCell ref="A98:A107"/>
    <mergeCell ref="B98:B107"/>
    <mergeCell ref="G98:J107"/>
    <mergeCell ref="A108:C108"/>
    <mergeCell ref="A109:A118"/>
    <mergeCell ref="B109:B118"/>
    <mergeCell ref="G109:J118"/>
    <mergeCell ref="A119:C119"/>
    <mergeCell ref="A120:C120"/>
  </mergeCells>
  <dataValidations count="3">
    <dataValidation type="list" allowBlank="1" showErrorMessage="1" sqref="IU10:IU31">
      <formula1>#REF!</formula1>
      <formula2>0</formula2>
    </dataValidation>
    <dataValidation type="list" allowBlank="1" showErrorMessage="1" sqref="C8">
      <formula1>$N$8:$N$10</formula1>
      <formula2>0</formula2>
    </dataValidation>
    <dataValidation type="list" allowBlank="1" showErrorMessage="1" sqref="B10:B19 B21:B30 B32:B41 B43:B52 B54:B63 B65:B74 B76:B85 B87:B96 B98:B107 B109:B118">
      <formula1>$O$8:$O$12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Assistenza Tecnica AdG</dc:creator>
  <cp:keywords/>
  <dc:description/>
  <cp:lastModifiedBy/>
  <dcterms:created xsi:type="dcterms:W3CDTF">2018-05-30T13:11:49Z</dcterms:created>
  <dcterms:modified xsi:type="dcterms:W3CDTF">2018-11-21T13:10:59Z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