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195" windowHeight="7935" tabRatio="756" activeTab="10"/>
  </bookViews>
  <sheets>
    <sheet name="Arezzo" sheetId="1" r:id="rId1"/>
    <sheet name="Firenze" sheetId="2" r:id="rId2"/>
    <sheet name="Grosseto" sheetId="3" r:id="rId3"/>
    <sheet name="Livorno" sheetId="4" r:id="rId4"/>
    <sheet name="Lucca" sheetId="5" r:id="rId5"/>
    <sheet name="Massa-Carrara" sheetId="6" r:id="rId6"/>
    <sheet name="Pisa" sheetId="7" r:id="rId7"/>
    <sheet name="Pistoia" sheetId="8" r:id="rId8"/>
    <sheet name="Prato" sheetId="9" r:id="rId9"/>
    <sheet name="Siena" sheetId="10" r:id="rId10"/>
    <sheet name="Totale Regione" sheetId="11" r:id="rId11"/>
  </sheets>
  <definedNames/>
  <calcPr fullCalcOnLoad="1"/>
</workbook>
</file>

<file path=xl/sharedStrings.xml><?xml version="1.0" encoding="utf-8"?>
<sst xmlns="http://schemas.openxmlformats.org/spreadsheetml/2006/main" count="2523" uniqueCount="339">
  <si>
    <t>MOVIMENTO NATURALE</t>
  </si>
  <si>
    <t>MOVIMENTO MIGRATORIO</t>
  </si>
  <si>
    <t>Tasso di natalità</t>
  </si>
  <si>
    <t>Tasso mortalità</t>
  </si>
  <si>
    <t>Tasso migratorio</t>
  </si>
  <si>
    <t>Tasso di crescita totale</t>
  </si>
  <si>
    <t>Tasso di crescita naturale</t>
  </si>
  <si>
    <t>AGGREGATI</t>
  </si>
  <si>
    <t>Popolazione</t>
  </si>
  <si>
    <t>Iscritti</t>
  </si>
  <si>
    <t>Cancellati</t>
  </si>
  <si>
    <t>Totale</t>
  </si>
  <si>
    <t>Interno</t>
  </si>
  <si>
    <t>Estero</t>
  </si>
  <si>
    <t>Per altri motivi</t>
  </si>
  <si>
    <t>TERRITORIALI</t>
  </si>
  <si>
    <t>residente</t>
  </si>
  <si>
    <t>Nati</t>
  </si>
  <si>
    <t>Morti</t>
  </si>
  <si>
    <t>Saldo</t>
  </si>
  <si>
    <t>Dall'</t>
  </si>
  <si>
    <t>Altri</t>
  </si>
  <si>
    <t>Per l'</t>
  </si>
  <si>
    <t xml:space="preserve"> vivi</t>
  </si>
  <si>
    <t>estero</t>
  </si>
  <si>
    <t>interno</t>
  </si>
  <si>
    <t>iscritti</t>
  </si>
  <si>
    <t>cancellati</t>
  </si>
  <si>
    <t>totale</t>
  </si>
  <si>
    <t>Aulla</t>
  </si>
  <si>
    <t>Bagnone</t>
  </si>
  <si>
    <t>Carrara</t>
  </si>
  <si>
    <t>Casola in Lunigiana</t>
  </si>
  <si>
    <t>Comano</t>
  </si>
  <si>
    <t>Filattiera</t>
  </si>
  <si>
    <t>Fivizzano</t>
  </si>
  <si>
    <t>Fosdinovo</t>
  </si>
  <si>
    <t>Licciana Nardi</t>
  </si>
  <si>
    <t>Massa</t>
  </si>
  <si>
    <t>Montignoso</t>
  </si>
  <si>
    <t>Mulazzo</t>
  </si>
  <si>
    <t>Podenzana</t>
  </si>
  <si>
    <t>Pontremoli</t>
  </si>
  <si>
    <t>Tresana</t>
  </si>
  <si>
    <t>Villafranca in Lunigiana</t>
  </si>
  <si>
    <t>Zeri</t>
  </si>
  <si>
    <t>Massa-Carrara</t>
  </si>
  <si>
    <t>Altopascio</t>
  </si>
  <si>
    <t>Bagni di Lucca</t>
  </si>
  <si>
    <t>Barga</t>
  </si>
  <si>
    <t>Borgo a Mozzano</t>
  </si>
  <si>
    <t>Camaiore</t>
  </si>
  <si>
    <t>Camporgiano</t>
  </si>
  <si>
    <t>Capannori</t>
  </si>
  <si>
    <t>Careggine</t>
  </si>
  <si>
    <t>Coreglia Antelminelli</t>
  </si>
  <si>
    <t>Forte dei Marmi</t>
  </si>
  <si>
    <t>Fosciandora</t>
  </si>
  <si>
    <t>Gallicano</t>
  </si>
  <si>
    <t>Lucca</t>
  </si>
  <si>
    <t>Massarosa</t>
  </si>
  <si>
    <t>Minucciano</t>
  </si>
  <si>
    <t>Molazzana</t>
  </si>
  <si>
    <t>Montecarlo</t>
  </si>
  <si>
    <t>Pescaglia</t>
  </si>
  <si>
    <t>Piazza al Serchio</t>
  </si>
  <si>
    <t>Pietrasanta</t>
  </si>
  <si>
    <t>Pieve Fosciana</t>
  </si>
  <si>
    <t>Porcari</t>
  </si>
  <si>
    <t>Seravezza</t>
  </si>
  <si>
    <t>Stazzema</t>
  </si>
  <si>
    <t>Vagli Sotto</t>
  </si>
  <si>
    <t>Viareggio</t>
  </si>
  <si>
    <t>Villa Basilica</t>
  </si>
  <si>
    <t>Villa Collemandina</t>
  </si>
  <si>
    <t>Agliana</t>
  </si>
  <si>
    <t>Buggiano</t>
  </si>
  <si>
    <t>Lamporecchio</t>
  </si>
  <si>
    <t>Larciano</t>
  </si>
  <si>
    <t>Marliana</t>
  </si>
  <si>
    <t>Massa e Cozzile</t>
  </si>
  <si>
    <t>Monsummano Terme</t>
  </si>
  <si>
    <t>Montale</t>
  </si>
  <si>
    <t>Pescia</t>
  </si>
  <si>
    <t>Pieve a Nievole</t>
  </si>
  <si>
    <t>Pistoia</t>
  </si>
  <si>
    <t>Ponte Buggianese</t>
  </si>
  <si>
    <t>Quarrata</t>
  </si>
  <si>
    <t>Sambuca Pistoiese</t>
  </si>
  <si>
    <t>Serravalle Pistoiese</t>
  </si>
  <si>
    <t>Uzzano</t>
  </si>
  <si>
    <t>Chiesina Uzzanese</t>
  </si>
  <si>
    <t>Bagno a Ripoli</t>
  </si>
  <si>
    <t>Barberino di Mugello</t>
  </si>
  <si>
    <t>Borgo San Lorenzo</t>
  </si>
  <si>
    <t>Calenzano</t>
  </si>
  <si>
    <t>Campi Bisenzio</t>
  </si>
  <si>
    <t>Capraia e Limite</t>
  </si>
  <si>
    <t>Castelfiorentino</t>
  </si>
  <si>
    <t>Cerreto Guidi</t>
  </si>
  <si>
    <t>Certaldo</t>
  </si>
  <si>
    <t>Dicomano</t>
  </si>
  <si>
    <t>Empoli</t>
  </si>
  <si>
    <t>Fiesole</t>
  </si>
  <si>
    <t>Firenze</t>
  </si>
  <si>
    <t>Firenzuola</t>
  </si>
  <si>
    <t>Fucecchio</t>
  </si>
  <si>
    <t>Gambassi Terme</t>
  </si>
  <si>
    <t>Greve in Chianti</t>
  </si>
  <si>
    <t>Impruneta</t>
  </si>
  <si>
    <t>Lastra a Signa</t>
  </si>
  <si>
    <t>Londa</t>
  </si>
  <si>
    <t>Marradi</t>
  </si>
  <si>
    <t>Montaione</t>
  </si>
  <si>
    <t>Montelupo Fiorentino</t>
  </si>
  <si>
    <t>Montespertoli</t>
  </si>
  <si>
    <t>Palazzuolo sul Senio</t>
  </si>
  <si>
    <t>Pelago</t>
  </si>
  <si>
    <t>Pontassieve</t>
  </si>
  <si>
    <t>Reggello</t>
  </si>
  <si>
    <t>Rignano sull'Arno</t>
  </si>
  <si>
    <t>Rufina</t>
  </si>
  <si>
    <t>San Godenzo</t>
  </si>
  <si>
    <t>Scandicci</t>
  </si>
  <si>
    <t>Sesto Fiorentino</t>
  </si>
  <si>
    <t>Signa</t>
  </si>
  <si>
    <t>Vaglia</t>
  </si>
  <si>
    <t>Vicchio</t>
  </si>
  <si>
    <t>Vinci</t>
  </si>
  <si>
    <t>Bibbona</t>
  </si>
  <si>
    <t>Campiglia Marittima</t>
  </si>
  <si>
    <t>Campo nell'Elba</t>
  </si>
  <si>
    <t>Capoliveri</t>
  </si>
  <si>
    <t>Capraia Isola</t>
  </si>
  <si>
    <t>Castagneto Carducci</t>
  </si>
  <si>
    <t>Cecina</t>
  </si>
  <si>
    <t>Collesalvetti</t>
  </si>
  <si>
    <t>Livorno</t>
  </si>
  <si>
    <t>Marciana</t>
  </si>
  <si>
    <t>Marciana Marina</t>
  </si>
  <si>
    <t>Piombino</t>
  </si>
  <si>
    <t>Porto Azzurro</t>
  </si>
  <si>
    <t>Portoferraio</t>
  </si>
  <si>
    <t>Rosignano Marittimo</t>
  </si>
  <si>
    <t>San Vincenzo</t>
  </si>
  <si>
    <t>Sassetta</t>
  </si>
  <si>
    <t>Suvereto</t>
  </si>
  <si>
    <t>Bientina</t>
  </si>
  <si>
    <t>Buti</t>
  </si>
  <si>
    <t>Calci</t>
  </si>
  <si>
    <t>Calcinaia</t>
  </si>
  <si>
    <t>Capannoli</t>
  </si>
  <si>
    <t>Casale Marittimo</t>
  </si>
  <si>
    <t>Cascina</t>
  </si>
  <si>
    <t>Castelfranco di Sotto</t>
  </si>
  <si>
    <t>Castellina Marittima</t>
  </si>
  <si>
    <t>Chianni</t>
  </si>
  <si>
    <t>Fauglia</t>
  </si>
  <si>
    <t>Guardistallo</t>
  </si>
  <si>
    <t>Lajatico</t>
  </si>
  <si>
    <t>Montescudaio</t>
  </si>
  <si>
    <t>Monteverdi Marittimo</t>
  </si>
  <si>
    <t>Montopoli in Val d'Arno</t>
  </si>
  <si>
    <t>Orciano Pisano</t>
  </si>
  <si>
    <t>Palaia</t>
  </si>
  <si>
    <t>Peccioli</t>
  </si>
  <si>
    <t>Pisa</t>
  </si>
  <si>
    <t>Pomarance</t>
  </si>
  <si>
    <t>Ponsacco</t>
  </si>
  <si>
    <t>Pontedera</t>
  </si>
  <si>
    <t>Riparbella</t>
  </si>
  <si>
    <t>San Giuliano Terme</t>
  </si>
  <si>
    <t>San Miniato</t>
  </si>
  <si>
    <t>Santa Croce sull'Arno</t>
  </si>
  <si>
    <t>Santa Luce</t>
  </si>
  <si>
    <t>Santa Maria a Monte</t>
  </si>
  <si>
    <t>Terricciola</t>
  </si>
  <si>
    <t>Vecchiano</t>
  </si>
  <si>
    <t>Vicopisano</t>
  </si>
  <si>
    <t>Volterra</t>
  </si>
  <si>
    <t>Anghiari</t>
  </si>
  <si>
    <t>Arezzo</t>
  </si>
  <si>
    <t>Badia Tedalda</t>
  </si>
  <si>
    <t>Bibbiena</t>
  </si>
  <si>
    <t>Bucine</t>
  </si>
  <si>
    <t>Capolona</t>
  </si>
  <si>
    <t>Caprese Michelangelo</t>
  </si>
  <si>
    <t>Castel Focognano</t>
  </si>
  <si>
    <t>Castiglion Fibocchi</t>
  </si>
  <si>
    <t>Castiglion Fiorentino</t>
  </si>
  <si>
    <t>Cavriglia</t>
  </si>
  <si>
    <t>Chitignano</t>
  </si>
  <si>
    <t>Chiusi della Verna</t>
  </si>
  <si>
    <t>Civitella in Val di Chiana</t>
  </si>
  <si>
    <t>Cortona</t>
  </si>
  <si>
    <t>Foiano della Chiana</t>
  </si>
  <si>
    <t>Loro Ciuffenna</t>
  </si>
  <si>
    <t>Lucignano</t>
  </si>
  <si>
    <t>Marciano della Chiana</t>
  </si>
  <si>
    <t>Montemignaio</t>
  </si>
  <si>
    <t>Monterchi</t>
  </si>
  <si>
    <t>Monte San Savino</t>
  </si>
  <si>
    <t>Montevarchi</t>
  </si>
  <si>
    <t>Ortignano Raggiolo</t>
  </si>
  <si>
    <t>Pieve Santo Stefano</t>
  </si>
  <si>
    <t>Poppi</t>
  </si>
  <si>
    <t>San Giovanni Valdarno</t>
  </si>
  <si>
    <t>Sansepolcro</t>
  </si>
  <si>
    <t>Sestino</t>
  </si>
  <si>
    <t>Subbiano</t>
  </si>
  <si>
    <t>Talla</t>
  </si>
  <si>
    <t>Terranuova Bracciolini</t>
  </si>
  <si>
    <t>Abbadia San Salvatore</t>
  </si>
  <si>
    <t>Asciano</t>
  </si>
  <si>
    <t>Buonconvento</t>
  </si>
  <si>
    <t>Casole d'Elsa</t>
  </si>
  <si>
    <t>Castellina in Chianti</t>
  </si>
  <si>
    <t>Castelnuovo Berardenga</t>
  </si>
  <si>
    <t>Castiglione d'Orcia</t>
  </si>
  <si>
    <t>Cetona</t>
  </si>
  <si>
    <t>Chianciano Terme</t>
  </si>
  <si>
    <t>Chiusdino</t>
  </si>
  <si>
    <t>Chiusi</t>
  </si>
  <si>
    <t>Gaiole in Chianti</t>
  </si>
  <si>
    <t>Montalcino</t>
  </si>
  <si>
    <t>Montepulciano</t>
  </si>
  <si>
    <t>Monteriggioni</t>
  </si>
  <si>
    <t>Monteroni d'Arbia</t>
  </si>
  <si>
    <t>Monticiano</t>
  </si>
  <si>
    <t>Murlo</t>
  </si>
  <si>
    <t>Piancastagnaio</t>
  </si>
  <si>
    <t>Pienza</t>
  </si>
  <si>
    <t>Poggibonsi</t>
  </si>
  <si>
    <t>Radda in Chianti</t>
  </si>
  <si>
    <t>Radicofani</t>
  </si>
  <si>
    <t>Radicondoli</t>
  </si>
  <si>
    <t>Rapolano Terme</t>
  </si>
  <si>
    <t>San Casciano dei Bagni</t>
  </si>
  <si>
    <t>San Gimignano</t>
  </si>
  <si>
    <t>San Quirico d'Orcia</t>
  </si>
  <si>
    <t>Sarteano</t>
  </si>
  <si>
    <t>Siena</t>
  </si>
  <si>
    <t>Sinalunga</t>
  </si>
  <si>
    <t>Sovicille</t>
  </si>
  <si>
    <t>Torrita di Siena</t>
  </si>
  <si>
    <t>Trequanda</t>
  </si>
  <si>
    <t>Arcidosso</t>
  </si>
  <si>
    <t>Campagnatico</t>
  </si>
  <si>
    <t>Capalbio</t>
  </si>
  <si>
    <t>Castel del Piano</t>
  </si>
  <si>
    <t>Castell'Azzara</t>
  </si>
  <si>
    <t>Cinigiano</t>
  </si>
  <si>
    <t>Civitella Paganico</t>
  </si>
  <si>
    <t>Follonica</t>
  </si>
  <si>
    <t>Gavorrano</t>
  </si>
  <si>
    <t>Grosseto</t>
  </si>
  <si>
    <t>Isola del Giglio</t>
  </si>
  <si>
    <t>Magliano in Toscana</t>
  </si>
  <si>
    <t>Manciano</t>
  </si>
  <si>
    <t>Massa Marittima</t>
  </si>
  <si>
    <t>Monte Argentario</t>
  </si>
  <si>
    <t>Montieri</t>
  </si>
  <si>
    <t>Orbetello</t>
  </si>
  <si>
    <t>Pitigliano</t>
  </si>
  <si>
    <t>Roccalbegna</t>
  </si>
  <si>
    <t>Roccastrada</t>
  </si>
  <si>
    <t>Santa Fiora</t>
  </si>
  <si>
    <t>Scansano</t>
  </si>
  <si>
    <t>Scarlino</t>
  </si>
  <si>
    <t>Seggiano</t>
  </si>
  <si>
    <t>Sorano</t>
  </si>
  <si>
    <t>Monterotondo Marittimo</t>
  </si>
  <si>
    <t>Semproniano</t>
  </si>
  <si>
    <t>Cantagallo</t>
  </si>
  <si>
    <t>Carmignano</t>
  </si>
  <si>
    <t>Montemurlo</t>
  </si>
  <si>
    <t>Poggio a Caiano</t>
  </si>
  <si>
    <t>Prato</t>
  </si>
  <si>
    <t>Vaiano</t>
  </si>
  <si>
    <t>Vernio</t>
  </si>
  <si>
    <t>Codici</t>
  </si>
  <si>
    <t>Istat</t>
  </si>
  <si>
    <t>Pratovecchio Stia</t>
  </si>
  <si>
    <t>San Casciano in Val di Pesa</t>
  </si>
  <si>
    <t>Figline e Incisa Valdarno</t>
  </si>
  <si>
    <t>Scarperia e San Piero</t>
  </si>
  <si>
    <t>Castiglione della Pescaia</t>
  </si>
  <si>
    <t>Castelnuovo di Garfagnana</t>
  </si>
  <si>
    <t>Castiglione di Garfagnana</t>
  </si>
  <si>
    <t>San Romano in Garfagnana</t>
  </si>
  <si>
    <t>Fabbriche di Vergemoli</t>
  </si>
  <si>
    <t>Castelnuovo di Val di Cecina</t>
  </si>
  <si>
    <t>Montecatini Val di Cecina</t>
  </si>
  <si>
    <t>Casciana Terme Lari</t>
  </si>
  <si>
    <t>Crespina Lorenzana</t>
  </si>
  <si>
    <t>Montecatini-Terme</t>
  </si>
  <si>
    <t>Colle di Val d'Elsa</t>
  </si>
  <si>
    <t>Sillano Giuncugnano</t>
  </si>
  <si>
    <t>Totale regionale</t>
  </si>
  <si>
    <t>Abetone Cutigliano</t>
  </si>
  <si>
    <t>San Marcello Piteglio</t>
  </si>
  <si>
    <t>Laterina Pergine Valdarno</t>
  </si>
  <si>
    <t>Rio</t>
  </si>
  <si>
    <t>Castel San NiccolÃ²</t>
  </si>
  <si>
    <t>Castelfranco PiandiscÃ²</t>
  </si>
  <si>
    <t>Fonte: elaborazione Settore Sistemi Informativi e Tecnologie della Conoscenza. Ufficio regionale di Statistica su dati Demo Istat</t>
  </si>
  <si>
    <t>Barberino Tavarnelle</t>
  </si>
  <si>
    <t>al 31/12/19 da Censimento</t>
  </si>
  <si>
    <t>al 01/01/2019</t>
  </si>
  <si>
    <t>al 31/12/18 da Censimento9</t>
  </si>
  <si>
    <t>al 31/12/19</t>
  </si>
  <si>
    <t>Aggiustamento statistico censuario - Totale©</t>
  </si>
  <si>
    <r>
      <t>(a)</t>
    </r>
    <r>
      <rPr>
        <sz val="9"/>
        <rFont val="Arial"/>
        <family val="0"/>
      </rPr>
      <t>I dati fanno riferimento alla situazione amministrativa dell'anno di riferimento. Ogni anno può modificarsi il numero dei comuni sia per la costituzione di nuovi comuni, prevalentemente per la fusione di comuni già esistenti e conseguentemente soppressi, sia perché alcuni sono inglobati in altri che non cambiano nome. Inoltre si possono verificare trasferimenti di comuni da una provincia/regione a un'altra. In questo caso, per le province/regioni interessate, la popolazione finale dell'anno precedente non coincide con quella dell'anno considerato.</t>
    </r>
  </si>
  <si>
    <r>
      <t>(b)</t>
    </r>
    <r>
      <rPr>
        <sz val="9"/>
        <rFont val="Arial"/>
        <family val="0"/>
      </rPr>
      <t xml:space="preserve"> Interruzione della serie storica. A partire dai dati del 2018 il bilancio della popolazione residente tiene conto dei risultati del Censimento permanente della popolazione. Pertanto, al momento i dati della popolazione residente 2018 non sono confrontabili con le serie storiche precedenti (2011-2017). Tale confronto sarà possibile con la ricostruzione intercensuaria della popolazione residente (2011-2018).</t>
    </r>
  </si>
  <si>
    <r>
      <t>(c)</t>
    </r>
    <r>
      <rPr>
        <sz val="9"/>
        <rFont val="Arial"/>
        <family val="0"/>
      </rPr>
      <t>In riferimento alla popolazione residente al 31 dicembre 2018, oltre all'aggiustamento statistico da censimento, si evidenzia una correzione ulteriore nella popolazione dovuta all'adozione di una nuova metodologia che ha portato al ricalcolo della popolazione residente al 1° gennaio 2019. Tale dato differisce da quello calcolato al 31 dicembre 2018 per effetto delle operazioni di riconteggio dei flussi demografici (aggiustamento statistico da nuova metodologia di calcolo). Inoltre, a partire dal bilancio demografico del 2019 i flussi demografici relativi alla popolazione residente (nati, morti, iscritti e cancellati) vengono conteggiati per data di evento e non più di registrazione.</t>
    </r>
  </si>
  <si>
    <r>
      <t>POPOLAZIONE RESIDENTE</t>
    </r>
    <r>
      <rPr>
        <b/>
        <vertAlign val="superscript"/>
        <sz val="9"/>
        <color indexed="8"/>
        <rFont val="Times New Roman"/>
        <family val="1"/>
      </rPr>
      <t>(a)</t>
    </r>
    <r>
      <rPr>
        <b/>
        <sz val="9"/>
        <color indexed="8"/>
        <rFont val="Times New Roman"/>
        <family val="1"/>
      </rPr>
      <t xml:space="preserve">, MOVIMENTO ANAGRAFICO E TASSI PER COMUNE- AREZZO 2019 POST CENSIMENTO </t>
    </r>
    <r>
      <rPr>
        <b/>
        <vertAlign val="superscript"/>
        <sz val="9"/>
        <color indexed="8"/>
        <rFont val="Times New Roman"/>
        <family val="1"/>
      </rPr>
      <t>(b)</t>
    </r>
  </si>
  <si>
    <r>
      <t>Aggiustamento statistico censuario - Totale</t>
    </r>
    <r>
      <rPr>
        <b/>
        <vertAlign val="superscript"/>
        <sz val="9"/>
        <rFont val="Times New Roman"/>
        <family val="1"/>
      </rPr>
      <t>( c)</t>
    </r>
  </si>
  <si>
    <r>
      <t>POPOLAZIONE RESIDENTE</t>
    </r>
    <r>
      <rPr>
        <b/>
        <vertAlign val="superscript"/>
        <sz val="9"/>
        <color indexed="8"/>
        <rFont val="Times New Roman"/>
        <family val="1"/>
      </rPr>
      <t xml:space="preserve">(a) </t>
    </r>
    <r>
      <rPr>
        <b/>
        <sz val="9"/>
        <color indexed="8"/>
        <rFont val="Times New Roman"/>
        <family val="1"/>
      </rPr>
      <t xml:space="preserve">MASCHI, MOVIMENTO ANAGRAFICO E TASSI PER COMUNE- AREZZO 2019 POST CENSIMENTO </t>
    </r>
    <r>
      <rPr>
        <b/>
        <vertAlign val="superscript"/>
        <sz val="9"/>
        <color indexed="8"/>
        <rFont val="Times New Roman"/>
        <family val="1"/>
      </rPr>
      <t>(b)</t>
    </r>
  </si>
  <si>
    <r>
      <t>POPOLAZIONE RESIDENTE</t>
    </r>
    <r>
      <rPr>
        <b/>
        <vertAlign val="superscript"/>
        <sz val="9"/>
        <color indexed="8"/>
        <rFont val="Times New Roman"/>
        <family val="1"/>
      </rPr>
      <t xml:space="preserve">(a) </t>
    </r>
    <r>
      <rPr>
        <b/>
        <sz val="9"/>
        <color indexed="8"/>
        <rFont val="Times New Roman"/>
        <family val="1"/>
      </rPr>
      <t xml:space="preserve">FEMMINE, MOVIMENTO ANAGRAFICO E TASSI PER COMUNE- AREZZO 2019 POST CENSIMENTO </t>
    </r>
    <r>
      <rPr>
        <b/>
        <vertAlign val="superscript"/>
        <sz val="9"/>
        <color indexed="8"/>
        <rFont val="Times New Roman"/>
        <family val="1"/>
      </rPr>
      <t>(b)</t>
    </r>
  </si>
  <si>
    <r>
      <t>POPOLAZIONE RESIDENTE</t>
    </r>
    <r>
      <rPr>
        <b/>
        <vertAlign val="superscript"/>
        <sz val="9"/>
        <color indexed="8"/>
        <rFont val="Times New Roman"/>
        <family val="1"/>
      </rPr>
      <t xml:space="preserve">(a) </t>
    </r>
    <r>
      <rPr>
        <b/>
        <sz val="9"/>
        <color indexed="8"/>
        <rFont val="Times New Roman"/>
        <family val="1"/>
      </rPr>
      <t xml:space="preserve">MASCHI, MOVIMENTO ANAGRAFICO E TASSI PER COMUNE- FIRENZE 2019 POST CENSIMENTO </t>
    </r>
    <r>
      <rPr>
        <b/>
        <vertAlign val="superscript"/>
        <sz val="9"/>
        <color indexed="8"/>
        <rFont val="Times New Roman"/>
        <family val="1"/>
      </rPr>
      <t>(b)</t>
    </r>
  </si>
  <si>
    <r>
      <t>POPOLAZIONE RESIDENTE</t>
    </r>
    <r>
      <rPr>
        <b/>
        <vertAlign val="superscript"/>
        <sz val="9"/>
        <color indexed="8"/>
        <rFont val="Times New Roman"/>
        <family val="1"/>
      </rPr>
      <t xml:space="preserve">(a) </t>
    </r>
    <r>
      <rPr>
        <b/>
        <sz val="9"/>
        <color indexed="8"/>
        <rFont val="Times New Roman"/>
        <family val="1"/>
      </rPr>
      <t xml:space="preserve">FEMMINE, MOVIMENTO ANAGRAFICO E TASSI PER COMUNE- FIRENZE 2019 POST CENSIMENTO </t>
    </r>
    <r>
      <rPr>
        <b/>
        <vertAlign val="superscript"/>
        <sz val="9"/>
        <color indexed="8"/>
        <rFont val="Times New Roman"/>
        <family val="1"/>
      </rPr>
      <t>(b)</t>
    </r>
  </si>
  <si>
    <r>
      <t>POPOLAZIONE RESIDENTE</t>
    </r>
    <r>
      <rPr>
        <b/>
        <vertAlign val="superscript"/>
        <sz val="9"/>
        <color indexed="8"/>
        <rFont val="Times New Roman"/>
        <family val="1"/>
      </rPr>
      <t xml:space="preserve">(a) </t>
    </r>
    <r>
      <rPr>
        <b/>
        <sz val="9"/>
        <color indexed="8"/>
        <rFont val="Times New Roman"/>
        <family val="1"/>
      </rPr>
      <t xml:space="preserve">MASCHI, MOVIMENTO ANAGRAFICO E TASSI PER COMUNE- GROSSETO 2019 POST CENSIMENTO </t>
    </r>
    <r>
      <rPr>
        <b/>
        <vertAlign val="superscript"/>
        <sz val="9"/>
        <color indexed="8"/>
        <rFont val="Times New Roman"/>
        <family val="1"/>
      </rPr>
      <t>(b)</t>
    </r>
  </si>
  <si>
    <r>
      <t>POPOLAZIONE RESIDENTE</t>
    </r>
    <r>
      <rPr>
        <b/>
        <vertAlign val="superscript"/>
        <sz val="9"/>
        <color indexed="8"/>
        <rFont val="Times New Roman"/>
        <family val="1"/>
      </rPr>
      <t xml:space="preserve">(a) </t>
    </r>
    <r>
      <rPr>
        <b/>
        <sz val="9"/>
        <color indexed="8"/>
        <rFont val="Times New Roman"/>
        <family val="1"/>
      </rPr>
      <t xml:space="preserve">FEMMINE, MOVIMENTO ANAGRAFICO E TASSI PER COMUNE- GROSSETO 2019 POST CENSIMENTO </t>
    </r>
    <r>
      <rPr>
        <b/>
        <vertAlign val="superscript"/>
        <sz val="9"/>
        <color indexed="8"/>
        <rFont val="Times New Roman"/>
        <family val="1"/>
      </rPr>
      <t>(b)</t>
    </r>
  </si>
  <si>
    <r>
      <t>(c)</t>
    </r>
    <r>
      <rPr>
        <sz val="9"/>
        <rFont val="Arial"/>
        <family val="0"/>
      </rPr>
      <t>In riferimento alla popolazione residente al 31 dicembre 2018 si evidenzia l'aggiustamento statistico da censimentouta</t>
    </r>
  </si>
  <si>
    <r>
      <t>POPOLAZIONE RESIDENTE</t>
    </r>
    <r>
      <rPr>
        <b/>
        <vertAlign val="superscript"/>
        <sz val="9"/>
        <color indexed="8"/>
        <rFont val="Times New Roman"/>
        <family val="1"/>
      </rPr>
      <t xml:space="preserve"> (a)</t>
    </r>
    <r>
      <rPr>
        <b/>
        <sz val="9"/>
        <color indexed="8"/>
        <rFont val="Times New Roman"/>
        <family val="1"/>
      </rPr>
      <t xml:space="preserve">, MOVIMENTO ANAGRAFICO E TASSI PER COMUNE- FIRENZE 2019 POST CENSIMENTO </t>
    </r>
    <r>
      <rPr>
        <b/>
        <vertAlign val="superscript"/>
        <sz val="9"/>
        <color indexed="8"/>
        <rFont val="Times New Roman"/>
        <family val="1"/>
      </rPr>
      <t>(b)</t>
    </r>
  </si>
  <si>
    <r>
      <t>POPOLAZIONE RESIDENTE</t>
    </r>
    <r>
      <rPr>
        <b/>
        <vertAlign val="superscript"/>
        <sz val="9"/>
        <color indexed="8"/>
        <rFont val="Times New Roman"/>
        <family val="1"/>
      </rPr>
      <t>(a)</t>
    </r>
    <r>
      <rPr>
        <b/>
        <sz val="9"/>
        <color indexed="8"/>
        <rFont val="Times New Roman"/>
        <family val="1"/>
      </rPr>
      <t xml:space="preserve">, MOVIMENTO ANAGRAFICO E TASSI PER COMUNE- GROSSETO 2019 POST CENSIMENTO </t>
    </r>
    <r>
      <rPr>
        <b/>
        <vertAlign val="superscript"/>
        <sz val="9"/>
        <color indexed="8"/>
        <rFont val="Times New Roman"/>
        <family val="1"/>
      </rPr>
      <t>(b)</t>
    </r>
  </si>
  <si>
    <r>
      <t xml:space="preserve">Aggiustamento statistico censuario - Totale </t>
    </r>
    <r>
      <rPr>
        <b/>
        <vertAlign val="superscript"/>
        <sz val="9"/>
        <rFont val="Times New Roman"/>
        <family val="1"/>
      </rPr>
      <t>(c )</t>
    </r>
  </si>
  <si>
    <r>
      <t>POPOLAZIONE RESIDENTE</t>
    </r>
    <r>
      <rPr>
        <b/>
        <vertAlign val="superscript"/>
        <sz val="9"/>
        <color indexed="8"/>
        <rFont val="Times New Roman"/>
        <family val="1"/>
      </rPr>
      <t xml:space="preserve"> (a)</t>
    </r>
    <r>
      <rPr>
        <b/>
        <sz val="9"/>
        <color indexed="8"/>
        <rFont val="Times New Roman"/>
        <family val="1"/>
      </rPr>
      <t>, MOVIMENTO ANAGRAFICO E TASSI PER COMUNE- LIVORNO 2019 POST CENSIMENTO</t>
    </r>
    <r>
      <rPr>
        <b/>
        <vertAlign val="superscript"/>
        <sz val="9"/>
        <color indexed="8"/>
        <rFont val="Times New Roman"/>
        <family val="1"/>
      </rPr>
      <t xml:space="preserve"> (b)</t>
    </r>
  </si>
  <si>
    <r>
      <t>Aggiustamento statistico censuario - Totale</t>
    </r>
    <r>
      <rPr>
        <b/>
        <vertAlign val="superscript"/>
        <sz val="9"/>
        <rFont val="Times New Roman"/>
        <family val="1"/>
      </rPr>
      <t xml:space="preserve"> (c)</t>
    </r>
  </si>
  <si>
    <r>
      <t>POPOLAZIONE RESIDENTE</t>
    </r>
    <r>
      <rPr>
        <b/>
        <vertAlign val="superscript"/>
        <sz val="9"/>
        <color indexed="8"/>
        <rFont val="Times New Roman"/>
        <family val="1"/>
      </rPr>
      <t>(a)</t>
    </r>
    <r>
      <rPr>
        <b/>
        <sz val="9"/>
        <color indexed="8"/>
        <rFont val="Times New Roman"/>
        <family val="1"/>
      </rPr>
      <t>, MOVIMENTO ANAGRAFICO E TASSI PER COMUNE- LUCCA 2019 POST CENSIMENTO</t>
    </r>
    <r>
      <rPr>
        <b/>
        <vertAlign val="superscript"/>
        <sz val="9"/>
        <color indexed="8"/>
        <rFont val="Times New Roman"/>
        <family val="1"/>
      </rPr>
      <t xml:space="preserve"> (b)</t>
    </r>
  </si>
  <si>
    <r>
      <t>Aggiustamento statistico censuario - Totale</t>
    </r>
    <r>
      <rPr>
        <b/>
        <vertAlign val="superscript"/>
        <sz val="9"/>
        <rFont val="Times New Roman"/>
        <family val="1"/>
      </rPr>
      <t>(c )</t>
    </r>
  </si>
  <si>
    <r>
      <t>POPOLAZIONE RESIDENTE</t>
    </r>
    <r>
      <rPr>
        <b/>
        <vertAlign val="superscript"/>
        <sz val="9"/>
        <color indexed="8"/>
        <rFont val="Times New Roman"/>
        <family val="1"/>
      </rPr>
      <t xml:space="preserve"> (a)</t>
    </r>
    <r>
      <rPr>
        <b/>
        <sz val="9"/>
        <color indexed="8"/>
        <rFont val="Times New Roman"/>
        <family val="1"/>
      </rPr>
      <t>, MOVIMENTO ANAGRAFICO E TASSI PER COMUNE-MASSA-CARRARA  2019 POST CENSIMENTO</t>
    </r>
    <r>
      <rPr>
        <b/>
        <vertAlign val="superscript"/>
        <sz val="9"/>
        <color indexed="8"/>
        <rFont val="Times New Roman"/>
        <family val="1"/>
      </rPr>
      <t xml:space="preserve"> (b)</t>
    </r>
  </si>
  <si>
    <r>
      <t>POLAZIONE RESIDENTE</t>
    </r>
    <r>
      <rPr>
        <b/>
        <vertAlign val="superscript"/>
        <sz val="9"/>
        <color indexed="8"/>
        <rFont val="Times New Roman"/>
        <family val="1"/>
      </rPr>
      <t>(a)</t>
    </r>
    <r>
      <rPr>
        <b/>
        <sz val="9"/>
        <color indexed="8"/>
        <rFont val="Times New Roman"/>
        <family val="1"/>
      </rPr>
      <t>, MOVIMENTO ANAGRAFICO E TASSI PER COMUNE- PISA 2019 POST CENSIMENTO</t>
    </r>
    <r>
      <rPr>
        <b/>
        <vertAlign val="superscript"/>
        <sz val="9"/>
        <color indexed="8"/>
        <rFont val="Times New Roman"/>
        <family val="1"/>
      </rPr>
      <t xml:space="preserve"> (b)</t>
    </r>
  </si>
  <si>
    <r>
      <t xml:space="preserve">Aggiustamento statistico censuario - Totale </t>
    </r>
    <r>
      <rPr>
        <b/>
        <vertAlign val="superscript"/>
        <sz val="9"/>
        <rFont val="Times New Roman"/>
        <family val="1"/>
      </rPr>
      <t>(c)</t>
    </r>
  </si>
  <si>
    <r>
      <t>POPOLAZIONE RESIDENTE</t>
    </r>
    <r>
      <rPr>
        <b/>
        <vertAlign val="superscript"/>
        <sz val="9"/>
        <color indexed="8"/>
        <rFont val="Times New Roman"/>
        <family val="1"/>
      </rPr>
      <t>(a)</t>
    </r>
    <r>
      <rPr>
        <b/>
        <sz val="9"/>
        <color indexed="8"/>
        <rFont val="Times New Roman"/>
        <family val="1"/>
      </rPr>
      <t>, MOVIMENTO ANAGRAFICO E TASSI PER COMUNE- PISTOIA 2019 POST CENSIMENTO</t>
    </r>
    <r>
      <rPr>
        <b/>
        <vertAlign val="superscript"/>
        <sz val="9"/>
        <color indexed="8"/>
        <rFont val="Times New Roman"/>
        <family val="1"/>
      </rPr>
      <t xml:space="preserve"> (b)</t>
    </r>
  </si>
  <si>
    <r>
      <t xml:space="preserve">POPOLAZIONE RESIDENTE </t>
    </r>
    <r>
      <rPr>
        <b/>
        <vertAlign val="superscript"/>
        <sz val="9"/>
        <color indexed="8"/>
        <rFont val="Times New Roman"/>
        <family val="1"/>
      </rPr>
      <t>(a)</t>
    </r>
    <r>
      <rPr>
        <b/>
        <sz val="9"/>
        <color indexed="8"/>
        <rFont val="Times New Roman"/>
        <family val="1"/>
      </rPr>
      <t>, MOVIMENTO ANAGRAFICO E TASSI PER COMUNE- PRATO 2019 POST CENSIMENTO</t>
    </r>
    <r>
      <rPr>
        <b/>
        <vertAlign val="superscript"/>
        <sz val="9"/>
        <color indexed="8"/>
        <rFont val="Times New Roman"/>
        <family val="1"/>
      </rPr>
      <t xml:space="preserve"> (b)</t>
    </r>
  </si>
  <si>
    <r>
      <t xml:space="preserve">POPOLAZIONE RESIDENTE </t>
    </r>
    <r>
      <rPr>
        <b/>
        <vertAlign val="superscript"/>
        <sz val="9"/>
        <color indexed="8"/>
        <rFont val="Times New Roman"/>
        <family val="1"/>
      </rPr>
      <t>(a)</t>
    </r>
    <r>
      <rPr>
        <b/>
        <sz val="9"/>
        <color indexed="8"/>
        <rFont val="Times New Roman"/>
        <family val="1"/>
      </rPr>
      <t xml:space="preserve">, MOVIMENTO ANAGRAFICO E TASSI PER COMUNE- SIENA 2019 POST CENSIMENTO </t>
    </r>
    <r>
      <rPr>
        <b/>
        <vertAlign val="superscript"/>
        <sz val="9"/>
        <color indexed="8"/>
        <rFont val="Times New Roman"/>
        <family val="1"/>
      </rPr>
      <t>(b)</t>
    </r>
  </si>
  <si>
    <r>
      <t xml:space="preserve">Aggiustamento statistico censuario - Totale </t>
    </r>
    <r>
      <rPr>
        <b/>
        <vertAlign val="superscript"/>
        <sz val="9"/>
        <rFont val="Times New Roman"/>
        <family val="1"/>
      </rPr>
      <t>( c)</t>
    </r>
  </si>
  <si>
    <r>
      <t xml:space="preserve">POPOLAZIONE RESIDENTE </t>
    </r>
    <r>
      <rPr>
        <b/>
        <vertAlign val="superscript"/>
        <sz val="9"/>
        <color indexed="8"/>
        <rFont val="Times New Roman"/>
        <family val="1"/>
      </rPr>
      <t>(a)</t>
    </r>
    <r>
      <rPr>
        <b/>
        <sz val="9"/>
        <color indexed="8"/>
        <rFont val="Times New Roman"/>
        <family val="1"/>
      </rPr>
      <t xml:space="preserve">, MOVIMENTO ANAGRAFICO E TASSI PER PROVINCIA- TOSCANA 2019 POST CENSIMENTO </t>
    </r>
    <r>
      <rPr>
        <b/>
        <vertAlign val="superscript"/>
        <sz val="9"/>
        <color indexed="8"/>
        <rFont val="Times New Roman"/>
        <family val="1"/>
      </rPr>
      <t>(b)</t>
    </r>
  </si>
</sst>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0000000"/>
    <numFmt numFmtId="174" formatCode="0.000000"/>
    <numFmt numFmtId="175" formatCode="0.00000"/>
    <numFmt numFmtId="176" formatCode="0.0000"/>
    <numFmt numFmtId="177" formatCode="0.000"/>
    <numFmt numFmtId="178" formatCode="#,##0.0"/>
    <numFmt numFmtId="179" formatCode="0.00000000"/>
    <numFmt numFmtId="180" formatCode="#,##0.000"/>
    <numFmt numFmtId="181" formatCode="#,##0.0000"/>
  </numFmts>
  <fonts count="13">
    <font>
      <sz val="10"/>
      <name val="Arial"/>
      <family val="0"/>
    </font>
    <font>
      <b/>
      <sz val="9"/>
      <color indexed="8"/>
      <name val="Times New Roman"/>
      <family val="1"/>
    </font>
    <font>
      <b/>
      <sz val="9"/>
      <name val="Times New Roman"/>
      <family val="0"/>
    </font>
    <font>
      <sz val="9"/>
      <name val="Times New Roman"/>
      <family val="0"/>
    </font>
    <font>
      <sz val="9"/>
      <color indexed="8"/>
      <name val="Times New Roman"/>
      <family val="1"/>
    </font>
    <font>
      <b/>
      <sz val="9"/>
      <name val="Arial"/>
      <family val="0"/>
    </font>
    <font>
      <i/>
      <sz val="9"/>
      <color indexed="8"/>
      <name val="Times New Roman"/>
      <family val="1"/>
    </font>
    <font>
      <sz val="9"/>
      <color indexed="8"/>
      <name val="Arial"/>
      <family val="0"/>
    </font>
    <font>
      <sz val="9"/>
      <name val="Arial"/>
      <family val="0"/>
    </font>
    <font>
      <sz val="8"/>
      <name val="Times New Roman"/>
      <family val="0"/>
    </font>
    <font>
      <vertAlign val="superscript"/>
      <sz val="9"/>
      <name val="Arial"/>
      <family val="2"/>
    </font>
    <font>
      <b/>
      <vertAlign val="superscript"/>
      <sz val="9"/>
      <color indexed="8"/>
      <name val="Times New Roman"/>
      <family val="1"/>
    </font>
    <font>
      <b/>
      <vertAlign val="superscript"/>
      <sz val="9"/>
      <name val="Times New Roman"/>
      <family val="1"/>
    </font>
  </fonts>
  <fills count="2">
    <fill>
      <patternFill/>
    </fill>
    <fill>
      <patternFill patternType="gray125"/>
    </fill>
  </fills>
  <borders count="13">
    <border>
      <left/>
      <right/>
      <top/>
      <bottom/>
      <diagonal/>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6">
    <xf numFmtId="0" fontId="0" fillId="0" borderId="0" xfId="0" applyAlignment="1">
      <alignment/>
    </xf>
    <xf numFmtId="0" fontId="1" fillId="0" borderId="0" xfId="0" applyFont="1" applyAlignment="1">
      <alignment/>
    </xf>
    <xf numFmtId="0" fontId="2" fillId="0" borderId="0" xfId="0" applyFont="1" applyAlignment="1">
      <alignment/>
    </xf>
    <xf numFmtId="3" fontId="3" fillId="0" borderId="0" xfId="0" applyNumberFormat="1" applyFont="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right"/>
    </xf>
    <xf numFmtId="0" fontId="3" fillId="0" borderId="0" xfId="0" applyFont="1" applyAlignment="1">
      <alignment horizontal="right"/>
    </xf>
    <xf numFmtId="3" fontId="3" fillId="0" borderId="0" xfId="0" applyNumberFormat="1" applyFont="1" applyAlignment="1">
      <alignment horizontal="right"/>
    </xf>
    <xf numFmtId="0" fontId="2" fillId="0" borderId="1" xfId="0" applyFont="1" applyBorder="1" applyAlignment="1">
      <alignment horizontal="right"/>
    </xf>
    <xf numFmtId="3" fontId="2" fillId="0" borderId="1" xfId="0" applyNumberFormat="1" applyFont="1" applyBorder="1" applyAlignment="1">
      <alignment horizontal="right"/>
    </xf>
    <xf numFmtId="3" fontId="2" fillId="0" borderId="2" xfId="0" applyNumberFormat="1" applyFont="1" applyBorder="1" applyAlignment="1">
      <alignment horizontal="centerContinuous"/>
    </xf>
    <xf numFmtId="3" fontId="2" fillId="0" borderId="3" xfId="0" applyNumberFormat="1" applyFont="1" applyBorder="1" applyAlignment="1">
      <alignment horizontal="centerContinuous"/>
    </xf>
    <xf numFmtId="3" fontId="2" fillId="0" borderId="4" xfId="0" applyNumberFormat="1" applyFont="1" applyBorder="1" applyAlignment="1">
      <alignment horizontal="centerContinuous"/>
    </xf>
    <xf numFmtId="3" fontId="2" fillId="0" borderId="4" xfId="0" applyNumberFormat="1" applyFont="1" applyBorder="1" applyAlignment="1">
      <alignment horizontal="centerContinuous"/>
    </xf>
    <xf numFmtId="0" fontId="2" fillId="0" borderId="5" xfId="0" applyFont="1" applyBorder="1" applyAlignment="1">
      <alignment horizontal="left"/>
    </xf>
    <xf numFmtId="3" fontId="2" fillId="0" borderId="5" xfId="0" applyNumberFormat="1" applyFont="1" applyBorder="1" applyAlignment="1">
      <alignment horizontal="right"/>
    </xf>
    <xf numFmtId="3" fontId="2" fillId="0" borderId="1" xfId="0" applyNumberFormat="1" applyFont="1" applyBorder="1" applyAlignment="1">
      <alignment/>
    </xf>
    <xf numFmtId="3" fontId="2" fillId="0" borderId="1" xfId="0" applyNumberFormat="1" applyFont="1" applyBorder="1" applyAlignment="1">
      <alignment/>
    </xf>
    <xf numFmtId="3" fontId="2" fillId="0" borderId="5" xfId="0" applyNumberFormat="1" applyFont="1" applyBorder="1" applyAlignment="1">
      <alignment horizontal="right"/>
    </xf>
    <xf numFmtId="3" fontId="2" fillId="0" borderId="1" xfId="0" applyNumberFormat="1" applyFont="1" applyBorder="1" applyAlignment="1">
      <alignment horizontal="right"/>
    </xf>
    <xf numFmtId="0" fontId="2" fillId="0" borderId="6" xfId="0" applyFont="1" applyBorder="1" applyAlignment="1">
      <alignment horizontal="left"/>
    </xf>
    <xf numFmtId="3" fontId="2" fillId="0" borderId="6" xfId="0" applyNumberFormat="1" applyFont="1" applyBorder="1" applyAlignment="1">
      <alignment horizontal="right"/>
    </xf>
    <xf numFmtId="3" fontId="2" fillId="0" borderId="6" xfId="0" applyNumberFormat="1" applyFont="1" applyBorder="1" applyAlignment="1">
      <alignment horizontal="right"/>
    </xf>
    <xf numFmtId="3" fontId="2" fillId="0" borderId="7" xfId="0" applyNumberFormat="1" applyFont="1" applyBorder="1" applyAlignment="1">
      <alignment horizontal="right"/>
    </xf>
    <xf numFmtId="3" fontId="2" fillId="0" borderId="8" xfId="0" applyNumberFormat="1" applyFont="1" applyBorder="1" applyAlignment="1">
      <alignment horizontal="right"/>
    </xf>
    <xf numFmtId="0" fontId="4" fillId="0" borderId="0" xfId="0" applyFont="1" applyAlignment="1">
      <alignment horizontal="left"/>
    </xf>
    <xf numFmtId="0" fontId="3" fillId="0" borderId="0" xfId="0" applyFont="1" applyAlignment="1" applyProtection="1">
      <alignment horizontal="left"/>
      <protection/>
    </xf>
    <xf numFmtId="172" fontId="3" fillId="0" borderId="0" xfId="0" applyNumberFormat="1" applyFont="1" applyAlignment="1">
      <alignment/>
    </xf>
    <xf numFmtId="0" fontId="1" fillId="0" borderId="0" xfId="0" applyFont="1" applyAlignment="1">
      <alignment horizontal="left"/>
    </xf>
    <xf numFmtId="0" fontId="2" fillId="0" borderId="0" xfId="0" applyFont="1" applyAlignment="1">
      <alignment/>
    </xf>
    <xf numFmtId="0" fontId="6" fillId="0" borderId="0" xfId="0" applyFont="1" applyAlignment="1">
      <alignment horizontal="left"/>
    </xf>
    <xf numFmtId="0" fontId="3" fillId="0" borderId="0" xfId="0" applyFont="1" applyAlignment="1" applyProtection="1" quotePrefix="1">
      <alignment horizontal="left"/>
      <protection/>
    </xf>
    <xf numFmtId="0" fontId="2" fillId="0" borderId="0" xfId="0" applyFont="1" applyAlignment="1" applyProtection="1">
      <alignment horizontal="left"/>
      <protection/>
    </xf>
    <xf numFmtId="172" fontId="2" fillId="0" borderId="0" xfId="0" applyNumberFormat="1" applyFont="1" applyAlignment="1">
      <alignment/>
    </xf>
    <xf numFmtId="3" fontId="7" fillId="0" borderId="0" xfId="0" applyNumberFormat="1" applyFont="1" applyAlignment="1">
      <alignment horizontal="right"/>
    </xf>
    <xf numFmtId="0" fontId="7" fillId="0" borderId="0" xfId="0" applyFont="1" applyAlignment="1">
      <alignment/>
    </xf>
    <xf numFmtId="0" fontId="8" fillId="0" borderId="0" xfId="0" applyFont="1" applyAlignment="1">
      <alignment/>
    </xf>
    <xf numFmtId="3" fontId="8" fillId="0" borderId="0" xfId="0" applyNumberFormat="1" applyFont="1" applyAlignment="1">
      <alignment/>
    </xf>
    <xf numFmtId="172" fontId="8" fillId="0" borderId="0" xfId="0" applyNumberFormat="1" applyFont="1" applyAlignment="1">
      <alignment/>
    </xf>
    <xf numFmtId="0" fontId="5" fillId="0" borderId="0" xfId="0" applyFont="1" applyAlignment="1">
      <alignment/>
    </xf>
    <xf numFmtId="3" fontId="5" fillId="0" borderId="0" xfId="0" applyNumberFormat="1" applyFont="1" applyAlignment="1">
      <alignment/>
    </xf>
    <xf numFmtId="178" fontId="8" fillId="0" borderId="0" xfId="0" applyNumberFormat="1" applyFont="1" applyAlignment="1">
      <alignment/>
    </xf>
    <xf numFmtId="0" fontId="5" fillId="0" borderId="0" xfId="0" applyFont="1" applyAlignment="1">
      <alignment/>
    </xf>
    <xf numFmtId="3" fontId="9" fillId="0" borderId="0" xfId="0" applyNumberFormat="1" applyFont="1" applyAlignment="1" applyProtection="1">
      <alignment horizontal="right"/>
      <protection/>
    </xf>
    <xf numFmtId="0" fontId="5" fillId="0" borderId="3" xfId="0" applyFont="1" applyBorder="1" applyAlignment="1">
      <alignment/>
    </xf>
    <xf numFmtId="3" fontId="5" fillId="0" borderId="3" xfId="0" applyNumberFormat="1" applyFont="1" applyBorder="1" applyAlignment="1">
      <alignment/>
    </xf>
    <xf numFmtId="178" fontId="5" fillId="0" borderId="3" xfId="0" applyNumberFormat="1" applyFont="1" applyBorder="1" applyAlignment="1">
      <alignment/>
    </xf>
    <xf numFmtId="3" fontId="5" fillId="0" borderId="3" xfId="0" applyNumberFormat="1" applyFont="1" applyBorder="1" applyAlignment="1">
      <alignment/>
    </xf>
    <xf numFmtId="0" fontId="1" fillId="0" borderId="3" xfId="0" applyFont="1" applyBorder="1" applyAlignment="1">
      <alignment horizontal="left"/>
    </xf>
    <xf numFmtId="0" fontId="2" fillId="0" borderId="3" xfId="0" applyFont="1" applyBorder="1" applyAlignment="1" applyProtection="1">
      <alignment horizontal="left"/>
      <protection/>
    </xf>
    <xf numFmtId="3" fontId="1" fillId="0" borderId="3" xfId="0" applyNumberFormat="1" applyFont="1" applyBorder="1" applyAlignment="1">
      <alignment/>
    </xf>
    <xf numFmtId="178" fontId="5" fillId="0" borderId="3" xfId="0" applyNumberFormat="1" applyFont="1" applyBorder="1" applyAlignment="1">
      <alignment/>
    </xf>
    <xf numFmtId="178" fontId="1" fillId="0" borderId="3" xfId="0" applyNumberFormat="1" applyFont="1" applyBorder="1" applyAlignment="1">
      <alignment/>
    </xf>
    <xf numFmtId="3" fontId="0" fillId="0" borderId="0" xfId="0" applyNumberFormat="1" applyAlignment="1">
      <alignment/>
    </xf>
    <xf numFmtId="0" fontId="0" fillId="0" borderId="0" xfId="0" applyAlignment="1">
      <alignment/>
    </xf>
    <xf numFmtId="0" fontId="10" fillId="0" borderId="0" xfId="0" applyNumberFormat="1" applyFont="1" applyAlignment="1">
      <alignment/>
    </xf>
    <xf numFmtId="3" fontId="8" fillId="0" borderId="0" xfId="0" applyNumberFormat="1" applyFont="1" applyAlignment="1">
      <alignment/>
    </xf>
    <xf numFmtId="0" fontId="5" fillId="0" borderId="3" xfId="0" applyFont="1" applyBorder="1" applyAlignment="1">
      <alignment/>
    </xf>
    <xf numFmtId="3" fontId="5" fillId="0" borderId="3" xfId="0" applyNumberFormat="1" applyFont="1" applyBorder="1" applyAlignment="1">
      <alignment/>
    </xf>
    <xf numFmtId="0" fontId="8" fillId="0" borderId="0" xfId="0" applyFont="1" applyAlignment="1">
      <alignment/>
    </xf>
    <xf numFmtId="172" fontId="5" fillId="0" borderId="3" xfId="0" applyNumberFormat="1" applyFont="1" applyBorder="1" applyAlignment="1">
      <alignment/>
    </xf>
    <xf numFmtId="172" fontId="2" fillId="0" borderId="3" xfId="0" applyNumberFormat="1" applyFont="1" applyBorder="1" applyAlignment="1" applyProtection="1">
      <alignment horizontal="right"/>
      <protection/>
    </xf>
    <xf numFmtId="0" fontId="2" fillId="0" borderId="3" xfId="0" applyFont="1" applyBorder="1" applyAlignment="1" applyProtection="1">
      <alignment horizontal="right"/>
      <protection/>
    </xf>
    <xf numFmtId="0" fontId="10" fillId="0" borderId="0" xfId="0" applyFont="1" applyAlignment="1">
      <alignment wrapText="1"/>
    </xf>
    <xf numFmtId="0" fontId="0" fillId="0" borderId="0" xfId="0" applyAlignment="1">
      <alignment/>
    </xf>
    <xf numFmtId="0" fontId="2" fillId="0" borderId="3"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2" fillId="0" borderId="1" xfId="0" applyFont="1" applyBorder="1" applyAlignment="1">
      <alignment horizontal="right" wrapText="1"/>
    </xf>
    <xf numFmtId="0" fontId="5" fillId="0" borderId="5" xfId="0" applyFont="1" applyBorder="1" applyAlignment="1">
      <alignment horizontal="right"/>
    </xf>
    <xf numFmtId="0" fontId="5" fillId="0" borderId="6" xfId="0" applyFont="1" applyBorder="1" applyAlignment="1">
      <alignment horizontal="right"/>
    </xf>
    <xf numFmtId="0" fontId="2" fillId="0" borderId="9" xfId="0" applyFont="1" applyBorder="1" applyAlignment="1">
      <alignment horizontal="center"/>
    </xf>
    <xf numFmtId="0" fontId="5" fillId="0" borderId="9" xfId="0" applyFont="1" applyBorder="1" applyAlignment="1">
      <alignment/>
    </xf>
    <xf numFmtId="0" fontId="2" fillId="0" borderId="1" xfId="0" applyFont="1" applyBorder="1" applyAlignment="1">
      <alignment horizontal="center" wrapText="1"/>
    </xf>
    <xf numFmtId="0" fontId="5" fillId="0" borderId="5" xfId="0" applyFont="1" applyBorder="1" applyAlignment="1">
      <alignment wrapText="1"/>
    </xf>
    <xf numFmtId="0" fontId="5" fillId="0" borderId="6" xfId="0" applyFont="1" applyBorder="1" applyAlignment="1">
      <alignment wrapText="1"/>
    </xf>
    <xf numFmtId="0" fontId="2" fillId="0" borderId="1" xfId="0" applyFont="1" applyBorder="1" applyAlignment="1">
      <alignment horizontal="left" wrapText="1"/>
    </xf>
    <xf numFmtId="0" fontId="5" fillId="0" borderId="5" xfId="0" applyFont="1" applyBorder="1" applyAlignment="1">
      <alignment horizontal="left"/>
    </xf>
    <xf numFmtId="0" fontId="5" fillId="0" borderId="6" xfId="0" applyFont="1" applyBorder="1" applyAlignment="1">
      <alignment horizontal="left"/>
    </xf>
    <xf numFmtId="0" fontId="2" fillId="0" borderId="10" xfId="0" applyFont="1" applyBorder="1" applyAlignment="1">
      <alignment horizontal="center"/>
    </xf>
    <xf numFmtId="0" fontId="5" fillId="0" borderId="0" xfId="0" applyFont="1" applyAlignment="1">
      <alignment/>
    </xf>
    <xf numFmtId="0" fontId="2" fillId="0" borderId="11" xfId="0" applyFont="1" applyBorder="1" applyAlignment="1">
      <alignment horizontal="center"/>
    </xf>
    <xf numFmtId="0" fontId="5" fillId="0" borderId="12" xfId="0" applyFont="1" applyBorder="1" applyAlignment="1">
      <alignment/>
    </xf>
    <xf numFmtId="0" fontId="2" fillId="0" borderId="9" xfId="0" applyFont="1" applyBorder="1" applyAlignment="1">
      <alignment horizontal="center" wrapText="1"/>
    </xf>
    <xf numFmtId="0" fontId="5" fillId="0" borderId="9" xfId="0" applyFont="1" applyBorder="1" applyAlignment="1">
      <alignmen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154"/>
  <sheetViews>
    <sheetView workbookViewId="0" topLeftCell="A108">
      <selection activeCell="Q107" sqref="Q107:Q110"/>
    </sheetView>
  </sheetViews>
  <sheetFormatPr defaultColWidth="9.140625" defaultRowHeight="12.75"/>
  <cols>
    <col min="1" max="1" width="6.7109375" style="37" customWidth="1"/>
    <col min="2" max="2" width="46.28125" style="37" customWidth="1"/>
    <col min="3" max="3" width="11.00390625" style="37" customWidth="1"/>
    <col min="4" max="16" width="9.28125" style="37" bestFit="1" customWidth="1"/>
    <col min="17" max="17" width="9.28125" style="37" customWidth="1"/>
    <col min="18" max="18" width="11.8515625" style="37" customWidth="1"/>
    <col min="19" max="26" width="9.28125" style="37" bestFit="1" customWidth="1"/>
    <col min="27" max="16384" width="9.140625" style="37" customWidth="1"/>
  </cols>
  <sheetData>
    <row r="1" spans="1:18" s="4" customFormat="1" ht="14.25">
      <c r="A1" s="1" t="s">
        <v>315</v>
      </c>
      <c r="B1" s="2"/>
      <c r="C1" s="3"/>
      <c r="D1" s="3"/>
      <c r="E1" s="3"/>
      <c r="F1" s="3"/>
      <c r="G1" s="3"/>
      <c r="H1" s="3"/>
      <c r="I1" s="3"/>
      <c r="J1" s="3"/>
      <c r="K1" s="3"/>
      <c r="L1" s="3"/>
      <c r="M1" s="3"/>
      <c r="N1" s="3"/>
      <c r="O1" s="3"/>
      <c r="P1" s="3"/>
      <c r="Q1" s="3"/>
      <c r="R1" s="3"/>
    </row>
    <row r="2" spans="1:18" s="7" customFormat="1" ht="7.5" customHeight="1">
      <c r="A2" s="6"/>
      <c r="C2" s="8"/>
      <c r="D2" s="8"/>
      <c r="E2" s="8"/>
      <c r="F2" s="8"/>
      <c r="G2" s="8"/>
      <c r="H2" s="8"/>
      <c r="I2" s="8"/>
      <c r="J2" s="8"/>
      <c r="K2" s="8"/>
      <c r="L2" s="8"/>
      <c r="M2" s="8"/>
      <c r="N2" s="8"/>
      <c r="O2" s="8"/>
      <c r="P2" s="8"/>
      <c r="Q2" s="8"/>
      <c r="R2" s="8"/>
    </row>
    <row r="3" spans="1:26" s="7" customFormat="1" ht="12.75" customHeight="1">
      <c r="A3" s="9"/>
      <c r="B3" s="9"/>
      <c r="C3" s="10"/>
      <c r="D3" s="11" t="s">
        <v>0</v>
      </c>
      <c r="E3" s="12"/>
      <c r="F3" s="13"/>
      <c r="G3" s="11" t="s">
        <v>1</v>
      </c>
      <c r="H3" s="12"/>
      <c r="I3" s="12"/>
      <c r="J3" s="12"/>
      <c r="K3" s="12"/>
      <c r="L3" s="12"/>
      <c r="M3" s="12"/>
      <c r="N3" s="12"/>
      <c r="O3" s="14"/>
      <c r="P3" s="10"/>
      <c r="Q3" s="77" t="s">
        <v>316</v>
      </c>
      <c r="R3" s="10"/>
      <c r="S3" s="69" t="s">
        <v>2</v>
      </c>
      <c r="T3" s="69" t="s">
        <v>3</v>
      </c>
      <c r="U3" s="66" t="s">
        <v>4</v>
      </c>
      <c r="V3" s="67"/>
      <c r="W3" s="67"/>
      <c r="X3" s="68"/>
      <c r="Y3" s="69" t="s">
        <v>6</v>
      </c>
      <c r="Z3" s="69" t="s">
        <v>5</v>
      </c>
    </row>
    <row r="4" spans="1:26" s="7" customFormat="1" ht="11.25" customHeight="1">
      <c r="A4" s="15" t="s">
        <v>280</v>
      </c>
      <c r="B4" s="15" t="s">
        <v>7</v>
      </c>
      <c r="C4" s="16" t="s">
        <v>8</v>
      </c>
      <c r="D4" s="17"/>
      <c r="E4" s="17"/>
      <c r="F4" s="17"/>
      <c r="G4" s="11" t="s">
        <v>9</v>
      </c>
      <c r="H4" s="12"/>
      <c r="I4" s="12"/>
      <c r="J4" s="13"/>
      <c r="K4" s="11" t="s">
        <v>10</v>
      </c>
      <c r="L4" s="12"/>
      <c r="M4" s="12"/>
      <c r="N4" s="13"/>
      <c r="O4" s="18"/>
      <c r="P4" s="16"/>
      <c r="Q4" s="78"/>
      <c r="R4" s="16" t="s">
        <v>8</v>
      </c>
      <c r="S4" s="70"/>
      <c r="T4" s="70"/>
      <c r="U4" s="72" t="s">
        <v>11</v>
      </c>
      <c r="V4" s="72" t="s">
        <v>12</v>
      </c>
      <c r="W4" s="72" t="s">
        <v>13</v>
      </c>
      <c r="X4" s="74" t="s">
        <v>14</v>
      </c>
      <c r="Y4" s="70"/>
      <c r="Z4" s="70"/>
    </row>
    <row r="5" spans="1:26" s="7" customFormat="1" ht="11.25" customHeight="1">
      <c r="A5" s="15" t="s">
        <v>281</v>
      </c>
      <c r="B5" s="15" t="s">
        <v>15</v>
      </c>
      <c r="C5" s="16" t="s">
        <v>16</v>
      </c>
      <c r="D5" s="19" t="s">
        <v>17</v>
      </c>
      <c r="E5" s="19" t="s">
        <v>18</v>
      </c>
      <c r="F5" s="19" t="s">
        <v>19</v>
      </c>
      <c r="G5" s="20" t="s">
        <v>20</v>
      </c>
      <c r="H5" s="20" t="s">
        <v>20</v>
      </c>
      <c r="I5" s="20" t="s">
        <v>21</v>
      </c>
      <c r="J5" s="20"/>
      <c r="K5" s="20" t="s">
        <v>22</v>
      </c>
      <c r="L5" s="20" t="s">
        <v>22</v>
      </c>
      <c r="M5" s="20" t="s">
        <v>21</v>
      </c>
      <c r="N5" s="20"/>
      <c r="O5" s="16" t="s">
        <v>19</v>
      </c>
      <c r="P5" s="16" t="s">
        <v>19</v>
      </c>
      <c r="Q5" s="78"/>
      <c r="R5" s="16" t="s">
        <v>16</v>
      </c>
      <c r="S5" s="70"/>
      <c r="T5" s="70"/>
      <c r="U5" s="73"/>
      <c r="V5" s="73"/>
      <c r="W5" s="73"/>
      <c r="X5" s="75"/>
      <c r="Y5" s="70"/>
      <c r="Z5" s="70"/>
    </row>
    <row r="6" spans="1:26" s="7" customFormat="1" ht="11.25" customHeight="1">
      <c r="A6" s="21"/>
      <c r="B6" s="21"/>
      <c r="C6" s="22" t="s">
        <v>308</v>
      </c>
      <c r="D6" s="23" t="s">
        <v>23</v>
      </c>
      <c r="E6" s="24"/>
      <c r="F6" s="24"/>
      <c r="G6" s="24" t="s">
        <v>24</v>
      </c>
      <c r="H6" s="24" t="s">
        <v>25</v>
      </c>
      <c r="I6" s="24" t="s">
        <v>26</v>
      </c>
      <c r="J6" s="24" t="s">
        <v>11</v>
      </c>
      <c r="K6" s="24" t="s">
        <v>24</v>
      </c>
      <c r="L6" s="24" t="s">
        <v>25</v>
      </c>
      <c r="M6" s="24" t="s">
        <v>27</v>
      </c>
      <c r="N6" s="24" t="s">
        <v>11</v>
      </c>
      <c r="O6" s="25"/>
      <c r="P6" s="22" t="s">
        <v>28</v>
      </c>
      <c r="Q6" s="79"/>
      <c r="R6" s="22" t="s">
        <v>307</v>
      </c>
      <c r="S6" s="71"/>
      <c r="T6" s="71"/>
      <c r="U6" s="73"/>
      <c r="V6" s="73"/>
      <c r="W6" s="73"/>
      <c r="X6" s="76"/>
      <c r="Y6" s="71"/>
      <c r="Z6" s="71"/>
    </row>
    <row r="7" spans="1:27" ht="12.75">
      <c r="A7">
        <v>51001</v>
      </c>
      <c r="B7" t="s">
        <v>180</v>
      </c>
      <c r="C7">
        <v>5525</v>
      </c>
      <c r="D7">
        <v>24</v>
      </c>
      <c r="E7">
        <v>69</v>
      </c>
      <c r="F7">
        <v>-45</v>
      </c>
      <c r="G7">
        <v>47</v>
      </c>
      <c r="H7">
        <v>108</v>
      </c>
      <c r="I7">
        <v>0</v>
      </c>
      <c r="J7" s="38">
        <f aca="true" t="shared" si="0" ref="J7:J42">SUM(G7:I7)</f>
        <v>155</v>
      </c>
      <c r="K7">
        <v>21</v>
      </c>
      <c r="L7">
        <v>119</v>
      </c>
      <c r="M7">
        <v>8</v>
      </c>
      <c r="N7" s="38">
        <f aca="true" t="shared" si="1" ref="N7:N42">SUM(K7:M7)</f>
        <v>148</v>
      </c>
      <c r="O7" s="54">
        <f>(J7-N7)</f>
        <v>7</v>
      </c>
      <c r="P7" s="38">
        <f>(F7+(O7))</f>
        <v>-38</v>
      </c>
      <c r="Q7">
        <v>-3</v>
      </c>
      <c r="R7" s="38">
        <f>(C7+(P7))+Q7</f>
        <v>5484</v>
      </c>
      <c r="S7" s="39">
        <f>((D7)/((C7+R7)/2))*1000</f>
        <v>4.360069034426378</v>
      </c>
      <c r="T7" s="39">
        <f>((E7)/((C7+R7)/2))*1000</f>
        <v>12.53519847397584</v>
      </c>
      <c r="U7" s="39">
        <f>((O7)/((C7+R7)/2))*1000</f>
        <v>1.2716868017076937</v>
      </c>
      <c r="V7" s="39">
        <f>((H7-L7)/((C7+R7)/2))*1000</f>
        <v>-1.99836497411209</v>
      </c>
      <c r="W7" s="39">
        <f>((G7-K7)/((C7+R7)/2))*1000</f>
        <v>4.7234081206285765</v>
      </c>
      <c r="X7" s="39">
        <f>((I7-M7)/((C7+R7)/2))*1000</f>
        <v>-1.453356344808793</v>
      </c>
      <c r="Y7" s="39">
        <f>((F7)/((C7+R7)/2))*1000</f>
        <v>-8.175129439549458</v>
      </c>
      <c r="Z7" s="39">
        <f>((P7)/((C7+R7)/2))*1000</f>
        <v>-6.903442637841765</v>
      </c>
      <c r="AA7" s="39"/>
    </row>
    <row r="8" spans="1:26" ht="12.75">
      <c r="A8">
        <v>51002</v>
      </c>
      <c r="B8" t="s">
        <v>181</v>
      </c>
      <c r="C8">
        <v>98483</v>
      </c>
      <c r="D8">
        <v>670</v>
      </c>
      <c r="E8">
        <v>1109</v>
      </c>
      <c r="F8">
        <v>-439</v>
      </c>
      <c r="G8">
        <v>761</v>
      </c>
      <c r="H8">
        <v>1582</v>
      </c>
      <c r="I8">
        <v>59</v>
      </c>
      <c r="J8" s="38">
        <f t="shared" si="0"/>
        <v>2402</v>
      </c>
      <c r="K8">
        <v>446</v>
      </c>
      <c r="L8">
        <v>1609</v>
      </c>
      <c r="M8">
        <v>138</v>
      </c>
      <c r="N8" s="38">
        <f t="shared" si="1"/>
        <v>2193</v>
      </c>
      <c r="O8" s="54">
        <f aca="true" t="shared" si="2" ref="O8:O42">(J8-N8)</f>
        <v>209</v>
      </c>
      <c r="P8" s="38">
        <f aca="true" t="shared" si="3" ref="P8:P42">(F8+(O8))</f>
        <v>-230</v>
      </c>
      <c r="Q8">
        <v>6</v>
      </c>
      <c r="R8" s="38">
        <f aca="true" t="shared" si="4" ref="R8:R42">(C8+(P8))+Q8</f>
        <v>98259</v>
      </c>
      <c r="S8" s="39">
        <f aca="true" t="shared" si="5" ref="S8:S43">((D8)/((C8+R8)/2))*1000</f>
        <v>6.81095038171819</v>
      </c>
      <c r="T8" s="39">
        <f aca="true" t="shared" si="6" ref="T8:T43">((E8)/((C8+R8)/2))*1000</f>
        <v>11.273647721381302</v>
      </c>
      <c r="U8" s="39">
        <f aca="true" t="shared" si="7" ref="U8:U43">((O8)/((C8+R8)/2))*1000</f>
        <v>2.124609895192689</v>
      </c>
      <c r="V8" s="39">
        <f aca="true" t="shared" si="8" ref="V8:V43">((H8-L8)/((C8+R8)/2))*1000</f>
        <v>-0.2744711347856584</v>
      </c>
      <c r="W8" s="39">
        <f aca="true" t="shared" si="9" ref="W8:W43">((G8-K8)/((C8+R8)/2))*1000</f>
        <v>3.202163239166014</v>
      </c>
      <c r="X8" s="39">
        <f aca="true" t="shared" si="10" ref="X8:X43">((I8-M8)/((C8+R8)/2))*1000</f>
        <v>-0.803082209187667</v>
      </c>
      <c r="Y8" s="39">
        <f aca="true" t="shared" si="11" ref="Y8:Y43">((F8)/((C8+R8)/2))*1000</f>
        <v>-4.462697339663111</v>
      </c>
      <c r="Z8" s="39">
        <f aca="true" t="shared" si="12" ref="Z8:Z43">((P8)/((C8+R8)/2))*1000</f>
        <v>-2.338087444470423</v>
      </c>
    </row>
    <row r="9" spans="1:26" ht="12.75">
      <c r="A9">
        <v>51003</v>
      </c>
      <c r="B9" t="s">
        <v>182</v>
      </c>
      <c r="C9">
        <v>1049</v>
      </c>
      <c r="D9">
        <v>11</v>
      </c>
      <c r="E9">
        <v>13</v>
      </c>
      <c r="F9">
        <v>-2</v>
      </c>
      <c r="G9">
        <v>5</v>
      </c>
      <c r="H9">
        <v>25</v>
      </c>
      <c r="I9">
        <v>0</v>
      </c>
      <c r="J9" s="38">
        <f t="shared" si="0"/>
        <v>30</v>
      </c>
      <c r="K9">
        <v>5</v>
      </c>
      <c r="L9">
        <v>37</v>
      </c>
      <c r="M9">
        <v>0</v>
      </c>
      <c r="N9" s="38">
        <f t="shared" si="1"/>
        <v>42</v>
      </c>
      <c r="O9" s="54">
        <f t="shared" si="2"/>
        <v>-12</v>
      </c>
      <c r="P9" s="38">
        <f t="shared" si="3"/>
        <v>-14</v>
      </c>
      <c r="Q9">
        <v>0</v>
      </c>
      <c r="R9" s="38">
        <f t="shared" si="4"/>
        <v>1035</v>
      </c>
      <c r="S9" s="39">
        <f t="shared" si="5"/>
        <v>10.55662188099808</v>
      </c>
      <c r="T9" s="39">
        <f t="shared" si="6"/>
        <v>12.476007677543185</v>
      </c>
      <c r="U9" s="39">
        <f t="shared" si="7"/>
        <v>-11.516314779270633</v>
      </c>
      <c r="V9" s="39">
        <f t="shared" si="8"/>
        <v>-11.516314779270633</v>
      </c>
      <c r="W9" s="39">
        <f t="shared" si="9"/>
        <v>0</v>
      </c>
      <c r="X9" s="39">
        <f t="shared" si="10"/>
        <v>0</v>
      </c>
      <c r="Y9" s="39">
        <f t="shared" si="11"/>
        <v>-1.9193857965451055</v>
      </c>
      <c r="Z9" s="39">
        <f t="shared" si="12"/>
        <v>-13.435700575815739</v>
      </c>
    </row>
    <row r="10" spans="1:26" ht="12.75">
      <c r="A10">
        <v>51004</v>
      </c>
      <c r="B10" t="s">
        <v>183</v>
      </c>
      <c r="C10">
        <v>11902</v>
      </c>
      <c r="D10">
        <v>74</v>
      </c>
      <c r="E10">
        <v>132</v>
      </c>
      <c r="F10">
        <v>-58</v>
      </c>
      <c r="G10">
        <v>95</v>
      </c>
      <c r="H10">
        <v>269</v>
      </c>
      <c r="I10">
        <v>15</v>
      </c>
      <c r="J10" s="38">
        <f t="shared" si="0"/>
        <v>379</v>
      </c>
      <c r="K10">
        <v>62</v>
      </c>
      <c r="L10">
        <v>254</v>
      </c>
      <c r="M10">
        <v>50</v>
      </c>
      <c r="N10" s="38">
        <f t="shared" si="1"/>
        <v>366</v>
      </c>
      <c r="O10" s="54">
        <f t="shared" si="2"/>
        <v>13</v>
      </c>
      <c r="P10" s="38">
        <f t="shared" si="3"/>
        <v>-45</v>
      </c>
      <c r="Q10">
        <v>-8</v>
      </c>
      <c r="R10" s="38">
        <f t="shared" si="4"/>
        <v>11849</v>
      </c>
      <c r="S10" s="39">
        <f t="shared" si="5"/>
        <v>6.231316576144162</v>
      </c>
      <c r="T10" s="39">
        <f t="shared" si="6"/>
        <v>11.115321460149046</v>
      </c>
      <c r="U10" s="39">
        <f t="shared" si="7"/>
        <v>1.0946907498631637</v>
      </c>
      <c r="V10" s="39">
        <f t="shared" si="8"/>
        <v>1.2631047113805736</v>
      </c>
      <c r="W10" s="39">
        <f t="shared" si="9"/>
        <v>2.7788303650372614</v>
      </c>
      <c r="X10" s="39">
        <f t="shared" si="10"/>
        <v>-2.9472443265546713</v>
      </c>
      <c r="Y10" s="39">
        <f t="shared" si="11"/>
        <v>-4.884004884004884</v>
      </c>
      <c r="Z10" s="39">
        <f t="shared" si="12"/>
        <v>-3.7893141341417205</v>
      </c>
    </row>
    <row r="11" spans="1:26" ht="12.75">
      <c r="A11">
        <v>51005</v>
      </c>
      <c r="B11" t="s">
        <v>184</v>
      </c>
      <c r="C11">
        <v>9982</v>
      </c>
      <c r="D11">
        <v>65</v>
      </c>
      <c r="E11">
        <v>120</v>
      </c>
      <c r="F11">
        <v>-55</v>
      </c>
      <c r="G11">
        <v>48</v>
      </c>
      <c r="H11">
        <v>245</v>
      </c>
      <c r="I11">
        <v>7</v>
      </c>
      <c r="J11" s="38">
        <f t="shared" si="0"/>
        <v>300</v>
      </c>
      <c r="K11">
        <v>33</v>
      </c>
      <c r="L11">
        <v>303</v>
      </c>
      <c r="M11">
        <v>22</v>
      </c>
      <c r="N11" s="38">
        <f t="shared" si="1"/>
        <v>358</v>
      </c>
      <c r="O11" s="54">
        <f t="shared" si="2"/>
        <v>-58</v>
      </c>
      <c r="P11" s="38">
        <f t="shared" si="3"/>
        <v>-113</v>
      </c>
      <c r="Q11">
        <v>8</v>
      </c>
      <c r="R11" s="38">
        <f t="shared" si="4"/>
        <v>9877</v>
      </c>
      <c r="S11" s="39">
        <f t="shared" si="5"/>
        <v>6.546150360038269</v>
      </c>
      <c r="T11" s="39">
        <f t="shared" si="6"/>
        <v>12.085200664686036</v>
      </c>
      <c r="U11" s="39">
        <f t="shared" si="7"/>
        <v>-5.841180321264918</v>
      </c>
      <c r="V11" s="39">
        <f t="shared" si="8"/>
        <v>-5.841180321264918</v>
      </c>
      <c r="W11" s="39">
        <f t="shared" si="9"/>
        <v>1.5106500830857545</v>
      </c>
      <c r="X11" s="39">
        <f t="shared" si="10"/>
        <v>-1.5106500830857545</v>
      </c>
      <c r="Y11" s="39">
        <f t="shared" si="11"/>
        <v>-5.539050304647766</v>
      </c>
      <c r="Z11" s="39">
        <f t="shared" si="12"/>
        <v>-11.380230625912684</v>
      </c>
    </row>
    <row r="12" spans="1:26" ht="12.75">
      <c r="A12">
        <v>51006</v>
      </c>
      <c r="B12" t="s">
        <v>185</v>
      </c>
      <c r="C12">
        <v>5398</v>
      </c>
      <c r="D12">
        <v>33</v>
      </c>
      <c r="E12">
        <v>59</v>
      </c>
      <c r="F12">
        <v>-26</v>
      </c>
      <c r="G12">
        <v>24</v>
      </c>
      <c r="H12">
        <v>212</v>
      </c>
      <c r="I12">
        <v>1</v>
      </c>
      <c r="J12" s="38">
        <f t="shared" si="0"/>
        <v>237</v>
      </c>
      <c r="K12">
        <v>28</v>
      </c>
      <c r="L12">
        <v>220</v>
      </c>
      <c r="M12">
        <v>5</v>
      </c>
      <c r="N12" s="38">
        <f t="shared" si="1"/>
        <v>253</v>
      </c>
      <c r="O12" s="54">
        <f t="shared" si="2"/>
        <v>-16</v>
      </c>
      <c r="P12" s="38">
        <f t="shared" si="3"/>
        <v>-42</v>
      </c>
      <c r="Q12">
        <v>7</v>
      </c>
      <c r="R12" s="38">
        <f t="shared" si="4"/>
        <v>5363</v>
      </c>
      <c r="S12" s="39">
        <f t="shared" si="5"/>
        <v>6.133258990800111</v>
      </c>
      <c r="T12" s="39">
        <f t="shared" si="6"/>
        <v>10.96552365021838</v>
      </c>
      <c r="U12" s="39">
        <f t="shared" si="7"/>
        <v>-2.9737013288727816</v>
      </c>
      <c r="V12" s="39">
        <f t="shared" si="8"/>
        <v>-1.4868506644363908</v>
      </c>
      <c r="W12" s="39">
        <f t="shared" si="9"/>
        <v>-0.7434253322181954</v>
      </c>
      <c r="X12" s="39">
        <f t="shared" si="10"/>
        <v>-0.7434253322181954</v>
      </c>
      <c r="Y12" s="39">
        <f t="shared" si="11"/>
        <v>-4.83226465941827</v>
      </c>
      <c r="Z12" s="39">
        <f t="shared" si="12"/>
        <v>-7.805965988291051</v>
      </c>
    </row>
    <row r="13" spans="1:26" ht="12.75">
      <c r="A13">
        <v>51007</v>
      </c>
      <c r="B13" t="s">
        <v>186</v>
      </c>
      <c r="C13">
        <v>1411</v>
      </c>
      <c r="D13">
        <v>10</v>
      </c>
      <c r="E13">
        <v>21</v>
      </c>
      <c r="F13">
        <v>-11</v>
      </c>
      <c r="G13">
        <v>5</v>
      </c>
      <c r="H13">
        <v>31</v>
      </c>
      <c r="I13">
        <v>0</v>
      </c>
      <c r="J13" s="38">
        <f t="shared" si="0"/>
        <v>36</v>
      </c>
      <c r="K13">
        <v>12</v>
      </c>
      <c r="L13">
        <v>25</v>
      </c>
      <c r="M13">
        <v>0</v>
      </c>
      <c r="N13" s="38">
        <f t="shared" si="1"/>
        <v>37</v>
      </c>
      <c r="O13" s="54">
        <f t="shared" si="2"/>
        <v>-1</v>
      </c>
      <c r="P13" s="38">
        <f t="shared" si="3"/>
        <v>-12</v>
      </c>
      <c r="Q13">
        <v>2</v>
      </c>
      <c r="R13" s="38">
        <f t="shared" si="4"/>
        <v>1401</v>
      </c>
      <c r="S13" s="39">
        <f t="shared" si="5"/>
        <v>7.112375533428165</v>
      </c>
      <c r="T13" s="39">
        <f t="shared" si="6"/>
        <v>14.935988620199145</v>
      </c>
      <c r="U13" s="39">
        <f t="shared" si="7"/>
        <v>-0.7112375533428166</v>
      </c>
      <c r="V13" s="39">
        <f t="shared" si="8"/>
        <v>4.2674253200568995</v>
      </c>
      <c r="W13" s="39">
        <f t="shared" si="9"/>
        <v>-4.978662873399715</v>
      </c>
      <c r="X13" s="39">
        <f t="shared" si="10"/>
        <v>0</v>
      </c>
      <c r="Y13" s="39">
        <f t="shared" si="11"/>
        <v>-7.823613086770981</v>
      </c>
      <c r="Z13" s="39">
        <f t="shared" si="12"/>
        <v>-8.534850640113799</v>
      </c>
    </row>
    <row r="14" spans="1:26" ht="12.75">
      <c r="A14">
        <v>51008</v>
      </c>
      <c r="B14" t="s">
        <v>187</v>
      </c>
      <c r="C14">
        <v>3078</v>
      </c>
      <c r="D14">
        <v>18</v>
      </c>
      <c r="E14">
        <v>38</v>
      </c>
      <c r="F14">
        <v>-20</v>
      </c>
      <c r="G14">
        <v>10</v>
      </c>
      <c r="H14">
        <v>55</v>
      </c>
      <c r="I14">
        <v>4</v>
      </c>
      <c r="J14" s="38">
        <f t="shared" si="0"/>
        <v>69</v>
      </c>
      <c r="K14">
        <v>13</v>
      </c>
      <c r="L14">
        <v>88</v>
      </c>
      <c r="M14">
        <v>13</v>
      </c>
      <c r="N14" s="38">
        <f t="shared" si="1"/>
        <v>114</v>
      </c>
      <c r="O14" s="54">
        <f t="shared" si="2"/>
        <v>-45</v>
      </c>
      <c r="P14" s="38">
        <f t="shared" si="3"/>
        <v>-65</v>
      </c>
      <c r="Q14">
        <v>1</v>
      </c>
      <c r="R14" s="38">
        <f t="shared" si="4"/>
        <v>3014</v>
      </c>
      <c r="S14" s="39">
        <f t="shared" si="5"/>
        <v>5.909389363099146</v>
      </c>
      <c r="T14" s="39">
        <f t="shared" si="6"/>
        <v>12.47537754432042</v>
      </c>
      <c r="U14" s="39">
        <f t="shared" si="7"/>
        <v>-14.773473407747865</v>
      </c>
      <c r="V14" s="39">
        <f t="shared" si="8"/>
        <v>-10.833880499015102</v>
      </c>
      <c r="W14" s="39">
        <f t="shared" si="9"/>
        <v>-0.984898227183191</v>
      </c>
      <c r="X14" s="39">
        <f t="shared" si="10"/>
        <v>-2.954694681549573</v>
      </c>
      <c r="Y14" s="39">
        <f t="shared" si="11"/>
        <v>-6.565988181221274</v>
      </c>
      <c r="Z14" s="39">
        <f t="shared" si="12"/>
        <v>-21.33946158896914</v>
      </c>
    </row>
    <row r="15" spans="1:26" ht="12.75">
      <c r="A15">
        <v>51010</v>
      </c>
      <c r="B15" t="s">
        <v>303</v>
      </c>
      <c r="C15">
        <v>2643</v>
      </c>
      <c r="D15">
        <v>16</v>
      </c>
      <c r="E15">
        <v>44</v>
      </c>
      <c r="F15">
        <v>-28</v>
      </c>
      <c r="G15">
        <v>9</v>
      </c>
      <c r="H15">
        <v>66</v>
      </c>
      <c r="I15">
        <v>0</v>
      </c>
      <c r="J15" s="38">
        <f t="shared" si="0"/>
        <v>75</v>
      </c>
      <c r="K15">
        <v>2</v>
      </c>
      <c r="L15">
        <v>70</v>
      </c>
      <c r="M15">
        <v>6</v>
      </c>
      <c r="N15" s="38">
        <f t="shared" si="1"/>
        <v>78</v>
      </c>
      <c r="O15" s="54">
        <f t="shared" si="2"/>
        <v>-3</v>
      </c>
      <c r="P15" s="38">
        <f t="shared" si="3"/>
        <v>-31</v>
      </c>
      <c r="Q15">
        <v>0</v>
      </c>
      <c r="R15" s="38">
        <f t="shared" si="4"/>
        <v>2612</v>
      </c>
      <c r="S15" s="39">
        <f t="shared" si="5"/>
        <v>6.089438629876308</v>
      </c>
      <c r="T15" s="39">
        <f t="shared" si="6"/>
        <v>16.745956232159845</v>
      </c>
      <c r="U15" s="39">
        <f t="shared" si="7"/>
        <v>-1.141769743101808</v>
      </c>
      <c r="V15" s="39">
        <f t="shared" si="8"/>
        <v>-1.522359657469077</v>
      </c>
      <c r="W15" s="39">
        <f t="shared" si="9"/>
        <v>2.664129400570885</v>
      </c>
      <c r="X15" s="39">
        <f t="shared" si="10"/>
        <v>-2.283539486203616</v>
      </c>
      <c r="Y15" s="39">
        <f t="shared" si="11"/>
        <v>-10.65651760228354</v>
      </c>
      <c r="Z15" s="39">
        <f t="shared" si="12"/>
        <v>-11.798287345385349</v>
      </c>
    </row>
    <row r="16" spans="1:26" ht="12.75">
      <c r="A16">
        <v>51011</v>
      </c>
      <c r="B16" t="s">
        <v>188</v>
      </c>
      <c r="C16">
        <v>2109</v>
      </c>
      <c r="D16">
        <v>11</v>
      </c>
      <c r="E16">
        <v>18</v>
      </c>
      <c r="F16">
        <v>-7</v>
      </c>
      <c r="G16">
        <v>19</v>
      </c>
      <c r="H16">
        <v>80</v>
      </c>
      <c r="I16">
        <v>1</v>
      </c>
      <c r="J16" s="38">
        <f t="shared" si="0"/>
        <v>100</v>
      </c>
      <c r="K16">
        <v>7</v>
      </c>
      <c r="L16">
        <v>64</v>
      </c>
      <c r="M16">
        <v>17</v>
      </c>
      <c r="N16" s="38">
        <f t="shared" si="1"/>
        <v>88</v>
      </c>
      <c r="O16" s="54">
        <f t="shared" si="2"/>
        <v>12</v>
      </c>
      <c r="P16" s="38">
        <f t="shared" si="3"/>
        <v>5</v>
      </c>
      <c r="Q16">
        <v>0</v>
      </c>
      <c r="R16" s="38">
        <f t="shared" si="4"/>
        <v>2114</v>
      </c>
      <c r="S16" s="39">
        <f t="shared" si="5"/>
        <v>5.209566658773384</v>
      </c>
      <c r="T16" s="39">
        <f t="shared" si="6"/>
        <v>8.524745441629173</v>
      </c>
      <c r="U16" s="39">
        <f t="shared" si="7"/>
        <v>5.683163627752783</v>
      </c>
      <c r="V16" s="39">
        <f t="shared" si="8"/>
        <v>7.577551503670376</v>
      </c>
      <c r="W16" s="39">
        <f t="shared" si="9"/>
        <v>5.683163627752783</v>
      </c>
      <c r="X16" s="39">
        <f t="shared" si="10"/>
        <v>-7.577551503670376</v>
      </c>
      <c r="Y16" s="39">
        <f t="shared" si="11"/>
        <v>-3.3151787828557895</v>
      </c>
      <c r="Z16" s="39">
        <f t="shared" si="12"/>
        <v>2.3679848448969927</v>
      </c>
    </row>
    <row r="17" spans="1:26" ht="12.75">
      <c r="A17">
        <v>51012</v>
      </c>
      <c r="B17" t="s">
        <v>189</v>
      </c>
      <c r="C17">
        <v>13051</v>
      </c>
      <c r="D17">
        <v>90</v>
      </c>
      <c r="E17">
        <v>122</v>
      </c>
      <c r="F17">
        <v>-32</v>
      </c>
      <c r="G17">
        <v>57</v>
      </c>
      <c r="H17">
        <v>265</v>
      </c>
      <c r="I17">
        <v>19</v>
      </c>
      <c r="J17" s="38">
        <f t="shared" si="0"/>
        <v>341</v>
      </c>
      <c r="K17">
        <v>20</v>
      </c>
      <c r="L17">
        <v>187</v>
      </c>
      <c r="M17">
        <v>61</v>
      </c>
      <c r="N17" s="38">
        <f t="shared" si="1"/>
        <v>268</v>
      </c>
      <c r="O17" s="54">
        <f t="shared" si="2"/>
        <v>73</v>
      </c>
      <c r="P17" s="38">
        <f t="shared" si="3"/>
        <v>41</v>
      </c>
      <c r="Q17">
        <v>-1</v>
      </c>
      <c r="R17" s="38">
        <f t="shared" si="4"/>
        <v>13091</v>
      </c>
      <c r="S17" s="39">
        <f t="shared" si="5"/>
        <v>6.885471654808354</v>
      </c>
      <c r="T17" s="39">
        <f t="shared" si="6"/>
        <v>9.33363935429577</v>
      </c>
      <c r="U17" s="39">
        <f t="shared" si="7"/>
        <v>5.584882564455666</v>
      </c>
      <c r="V17" s="39">
        <f t="shared" si="8"/>
        <v>5.967408767500574</v>
      </c>
      <c r="W17" s="39">
        <f t="shared" si="9"/>
        <v>2.8306939025323237</v>
      </c>
      <c r="X17" s="39">
        <f t="shared" si="10"/>
        <v>-3.213220105577232</v>
      </c>
      <c r="Y17" s="39">
        <f t="shared" si="11"/>
        <v>-2.448167699487415</v>
      </c>
      <c r="Z17" s="39">
        <f t="shared" si="12"/>
        <v>3.1367148649682504</v>
      </c>
    </row>
    <row r="18" spans="1:26" ht="12.75">
      <c r="A18">
        <v>51013</v>
      </c>
      <c r="B18" t="s">
        <v>190</v>
      </c>
      <c r="C18">
        <v>9518</v>
      </c>
      <c r="D18">
        <v>55</v>
      </c>
      <c r="E18">
        <v>97</v>
      </c>
      <c r="F18">
        <v>-42</v>
      </c>
      <c r="G18">
        <v>43</v>
      </c>
      <c r="H18">
        <v>261</v>
      </c>
      <c r="I18">
        <v>2</v>
      </c>
      <c r="J18" s="38">
        <f t="shared" si="0"/>
        <v>306</v>
      </c>
      <c r="K18">
        <v>21</v>
      </c>
      <c r="L18">
        <v>242</v>
      </c>
      <c r="M18">
        <v>18</v>
      </c>
      <c r="N18" s="38">
        <f t="shared" si="1"/>
        <v>281</v>
      </c>
      <c r="O18" s="54">
        <f t="shared" si="2"/>
        <v>25</v>
      </c>
      <c r="P18" s="38">
        <f t="shared" si="3"/>
        <v>-17</v>
      </c>
      <c r="Q18">
        <v>0</v>
      </c>
      <c r="R18" s="38">
        <f t="shared" si="4"/>
        <v>9501</v>
      </c>
      <c r="S18" s="39">
        <f t="shared" si="5"/>
        <v>5.78368999421631</v>
      </c>
      <c r="T18" s="39">
        <f t="shared" si="6"/>
        <v>10.200325989799675</v>
      </c>
      <c r="U18" s="39">
        <f t="shared" si="7"/>
        <v>2.62894999737105</v>
      </c>
      <c r="V18" s="39">
        <f t="shared" si="8"/>
        <v>1.998001998001998</v>
      </c>
      <c r="W18" s="39">
        <f t="shared" si="9"/>
        <v>2.313475997686524</v>
      </c>
      <c r="X18" s="39">
        <f t="shared" si="10"/>
        <v>-1.682527998317472</v>
      </c>
      <c r="Y18" s="39">
        <f t="shared" si="11"/>
        <v>-4.4166359955833645</v>
      </c>
      <c r="Z18" s="39">
        <f t="shared" si="12"/>
        <v>-1.787685998212314</v>
      </c>
    </row>
    <row r="19" spans="1:26" ht="12.75">
      <c r="A19">
        <v>51014</v>
      </c>
      <c r="B19" t="s">
        <v>191</v>
      </c>
      <c r="C19">
        <v>893</v>
      </c>
      <c r="D19">
        <v>9</v>
      </c>
      <c r="E19">
        <v>9</v>
      </c>
      <c r="F19">
        <v>0</v>
      </c>
      <c r="G19">
        <v>5</v>
      </c>
      <c r="H19">
        <v>40</v>
      </c>
      <c r="I19">
        <v>0</v>
      </c>
      <c r="J19" s="38">
        <f t="shared" si="0"/>
        <v>45</v>
      </c>
      <c r="K19">
        <v>2</v>
      </c>
      <c r="L19">
        <v>23</v>
      </c>
      <c r="M19">
        <v>6</v>
      </c>
      <c r="N19" s="38">
        <f t="shared" si="1"/>
        <v>31</v>
      </c>
      <c r="O19" s="54">
        <f t="shared" si="2"/>
        <v>14</v>
      </c>
      <c r="P19" s="38">
        <f t="shared" si="3"/>
        <v>14</v>
      </c>
      <c r="Q19">
        <v>0</v>
      </c>
      <c r="R19" s="38">
        <f t="shared" si="4"/>
        <v>907</v>
      </c>
      <c r="S19" s="39">
        <f t="shared" si="5"/>
        <v>10</v>
      </c>
      <c r="T19" s="39">
        <f t="shared" si="6"/>
        <v>10</v>
      </c>
      <c r="U19" s="39">
        <f t="shared" si="7"/>
        <v>15.555555555555555</v>
      </c>
      <c r="V19" s="39">
        <f t="shared" si="8"/>
        <v>18.88888888888889</v>
      </c>
      <c r="W19" s="39">
        <f t="shared" si="9"/>
        <v>3.3333333333333335</v>
      </c>
      <c r="X19" s="39">
        <f t="shared" si="10"/>
        <v>-6.666666666666667</v>
      </c>
      <c r="Y19" s="39">
        <f t="shared" si="11"/>
        <v>0</v>
      </c>
      <c r="Z19" s="39">
        <f t="shared" si="12"/>
        <v>15.555555555555555</v>
      </c>
    </row>
    <row r="20" spans="1:26" ht="12.75">
      <c r="A20">
        <v>51015</v>
      </c>
      <c r="B20" t="s">
        <v>192</v>
      </c>
      <c r="C20">
        <v>1969</v>
      </c>
      <c r="D20">
        <v>8</v>
      </c>
      <c r="E20">
        <v>38</v>
      </c>
      <c r="F20">
        <v>-30</v>
      </c>
      <c r="G20">
        <v>6</v>
      </c>
      <c r="H20">
        <v>76</v>
      </c>
      <c r="I20">
        <v>1</v>
      </c>
      <c r="J20" s="38">
        <f t="shared" si="0"/>
        <v>83</v>
      </c>
      <c r="K20">
        <v>5</v>
      </c>
      <c r="L20">
        <v>73</v>
      </c>
      <c r="M20">
        <v>9</v>
      </c>
      <c r="N20" s="38">
        <f t="shared" si="1"/>
        <v>87</v>
      </c>
      <c r="O20" s="54">
        <f t="shared" si="2"/>
        <v>-4</v>
      </c>
      <c r="P20" s="38">
        <f t="shared" si="3"/>
        <v>-34</v>
      </c>
      <c r="Q20">
        <v>1</v>
      </c>
      <c r="R20" s="38">
        <f t="shared" si="4"/>
        <v>1936</v>
      </c>
      <c r="S20" s="39">
        <f t="shared" si="5"/>
        <v>4.097311139564661</v>
      </c>
      <c r="T20" s="39">
        <f t="shared" si="6"/>
        <v>19.46222791293214</v>
      </c>
      <c r="U20" s="39">
        <f t="shared" si="7"/>
        <v>-2.0486555697823303</v>
      </c>
      <c r="V20" s="39">
        <f t="shared" si="8"/>
        <v>1.5364916773367479</v>
      </c>
      <c r="W20" s="39">
        <f t="shared" si="9"/>
        <v>0.5121638924455826</v>
      </c>
      <c r="X20" s="39">
        <f t="shared" si="10"/>
        <v>-4.097311139564661</v>
      </c>
      <c r="Y20" s="39">
        <f t="shared" si="11"/>
        <v>-15.364916773367478</v>
      </c>
      <c r="Z20" s="39">
        <f t="shared" si="12"/>
        <v>-17.41357234314981</v>
      </c>
    </row>
    <row r="21" spans="1:26" ht="12.75">
      <c r="A21">
        <v>51016</v>
      </c>
      <c r="B21" t="s">
        <v>193</v>
      </c>
      <c r="C21">
        <v>9012</v>
      </c>
      <c r="D21">
        <v>60</v>
      </c>
      <c r="E21">
        <v>106</v>
      </c>
      <c r="F21">
        <v>-46</v>
      </c>
      <c r="G21">
        <v>50</v>
      </c>
      <c r="H21">
        <v>241</v>
      </c>
      <c r="I21">
        <v>8</v>
      </c>
      <c r="J21" s="38">
        <f t="shared" si="0"/>
        <v>299</v>
      </c>
      <c r="K21">
        <v>25</v>
      </c>
      <c r="L21">
        <v>268</v>
      </c>
      <c r="M21">
        <v>48</v>
      </c>
      <c r="N21" s="38">
        <f t="shared" si="1"/>
        <v>341</v>
      </c>
      <c r="O21" s="54">
        <f t="shared" si="2"/>
        <v>-42</v>
      </c>
      <c r="P21" s="38">
        <f t="shared" si="3"/>
        <v>-88</v>
      </c>
      <c r="Q21">
        <v>1</v>
      </c>
      <c r="R21" s="38">
        <f t="shared" si="4"/>
        <v>8925</v>
      </c>
      <c r="S21" s="39">
        <f t="shared" si="5"/>
        <v>6.690081953503931</v>
      </c>
      <c r="T21" s="39">
        <f t="shared" si="6"/>
        <v>11.819144784523612</v>
      </c>
      <c r="U21" s="39">
        <f t="shared" si="7"/>
        <v>-4.683057367452752</v>
      </c>
      <c r="V21" s="39">
        <f t="shared" si="8"/>
        <v>-3.010536879076769</v>
      </c>
      <c r="W21" s="39">
        <f t="shared" si="9"/>
        <v>2.787534147293304</v>
      </c>
      <c r="X21" s="39">
        <f t="shared" si="10"/>
        <v>-4.4600546356692865</v>
      </c>
      <c r="Y21" s="39">
        <f t="shared" si="11"/>
        <v>-5.12906283101968</v>
      </c>
      <c r="Z21" s="39">
        <f t="shared" si="12"/>
        <v>-9.812120198472432</v>
      </c>
    </row>
    <row r="22" spans="1:26" ht="12.75">
      <c r="A22">
        <v>51017</v>
      </c>
      <c r="B22" t="s">
        <v>194</v>
      </c>
      <c r="C22">
        <v>21766</v>
      </c>
      <c r="D22">
        <v>136</v>
      </c>
      <c r="E22">
        <v>293</v>
      </c>
      <c r="F22">
        <v>-157</v>
      </c>
      <c r="G22">
        <v>103</v>
      </c>
      <c r="H22">
        <v>321</v>
      </c>
      <c r="I22">
        <v>12</v>
      </c>
      <c r="J22" s="38">
        <f t="shared" si="0"/>
        <v>436</v>
      </c>
      <c r="K22">
        <v>67</v>
      </c>
      <c r="L22">
        <v>364</v>
      </c>
      <c r="M22">
        <v>53</v>
      </c>
      <c r="N22" s="38">
        <f t="shared" si="1"/>
        <v>484</v>
      </c>
      <c r="O22" s="54">
        <f t="shared" si="2"/>
        <v>-48</v>
      </c>
      <c r="P22" s="38">
        <f t="shared" si="3"/>
        <v>-205</v>
      </c>
      <c r="Q22">
        <v>19</v>
      </c>
      <c r="R22" s="38">
        <f t="shared" si="4"/>
        <v>21580</v>
      </c>
      <c r="S22" s="39">
        <f t="shared" si="5"/>
        <v>6.275088820191021</v>
      </c>
      <c r="T22" s="39">
        <f t="shared" si="6"/>
        <v>13.51912517879389</v>
      </c>
      <c r="U22" s="39">
        <f t="shared" si="7"/>
        <v>-2.2147372306556545</v>
      </c>
      <c r="V22" s="39">
        <f t="shared" si="8"/>
        <v>-1.9840354357956906</v>
      </c>
      <c r="W22" s="39">
        <f t="shared" si="9"/>
        <v>1.6610529229917408</v>
      </c>
      <c r="X22" s="39">
        <f t="shared" si="10"/>
        <v>-1.891754717851705</v>
      </c>
      <c r="Y22" s="39">
        <f t="shared" si="11"/>
        <v>-7.24403635860287</v>
      </c>
      <c r="Z22" s="39">
        <f t="shared" si="12"/>
        <v>-9.458773589258524</v>
      </c>
    </row>
    <row r="23" spans="1:26" ht="12.75">
      <c r="A23">
        <v>51018</v>
      </c>
      <c r="B23" t="s">
        <v>195</v>
      </c>
      <c r="C23">
        <v>9392</v>
      </c>
      <c r="D23">
        <v>68</v>
      </c>
      <c r="E23">
        <v>104</v>
      </c>
      <c r="F23">
        <v>-36</v>
      </c>
      <c r="G23">
        <v>69</v>
      </c>
      <c r="H23">
        <v>262</v>
      </c>
      <c r="I23">
        <v>19</v>
      </c>
      <c r="J23" s="38">
        <f t="shared" si="0"/>
        <v>350</v>
      </c>
      <c r="K23">
        <v>40</v>
      </c>
      <c r="L23">
        <v>258</v>
      </c>
      <c r="M23">
        <v>46</v>
      </c>
      <c r="N23" s="38">
        <f t="shared" si="1"/>
        <v>344</v>
      </c>
      <c r="O23" s="54">
        <f t="shared" si="2"/>
        <v>6</v>
      </c>
      <c r="P23" s="38">
        <f t="shared" si="3"/>
        <v>-30</v>
      </c>
      <c r="Q23">
        <v>2</v>
      </c>
      <c r="R23" s="38">
        <f t="shared" si="4"/>
        <v>9364</v>
      </c>
      <c r="S23" s="39">
        <f t="shared" si="5"/>
        <v>7.251013009170398</v>
      </c>
      <c r="T23" s="39">
        <f t="shared" si="6"/>
        <v>11.08978460226061</v>
      </c>
      <c r="U23" s="39">
        <f t="shared" si="7"/>
        <v>0.6397952655150352</v>
      </c>
      <c r="V23" s="39">
        <f t="shared" si="8"/>
        <v>0.42653017701002344</v>
      </c>
      <c r="W23" s="39">
        <f t="shared" si="9"/>
        <v>3.0923437833226703</v>
      </c>
      <c r="X23" s="39">
        <f t="shared" si="10"/>
        <v>-2.8790786948176583</v>
      </c>
      <c r="Y23" s="39">
        <f t="shared" si="11"/>
        <v>-3.838771593090211</v>
      </c>
      <c r="Z23" s="39">
        <f t="shared" si="12"/>
        <v>-3.198976327575176</v>
      </c>
    </row>
    <row r="24" spans="1:26" ht="12.75">
      <c r="A24">
        <v>51020</v>
      </c>
      <c r="B24" t="s">
        <v>196</v>
      </c>
      <c r="C24">
        <v>5882</v>
      </c>
      <c r="D24">
        <v>39</v>
      </c>
      <c r="E24">
        <v>59</v>
      </c>
      <c r="F24">
        <v>-20</v>
      </c>
      <c r="G24">
        <v>19</v>
      </c>
      <c r="H24">
        <v>162</v>
      </c>
      <c r="I24">
        <v>5</v>
      </c>
      <c r="J24" s="38">
        <f t="shared" si="0"/>
        <v>186</v>
      </c>
      <c r="K24">
        <v>22</v>
      </c>
      <c r="L24">
        <v>142</v>
      </c>
      <c r="M24">
        <v>22</v>
      </c>
      <c r="N24" s="38">
        <f t="shared" si="1"/>
        <v>186</v>
      </c>
      <c r="O24" s="54">
        <f t="shared" si="2"/>
        <v>0</v>
      </c>
      <c r="P24" s="38">
        <f t="shared" si="3"/>
        <v>-20</v>
      </c>
      <c r="Q24">
        <v>2</v>
      </c>
      <c r="R24" s="38">
        <f t="shared" si="4"/>
        <v>5864</v>
      </c>
      <c r="S24" s="39">
        <f t="shared" si="5"/>
        <v>6.640558487995913</v>
      </c>
      <c r="T24" s="39">
        <f t="shared" si="6"/>
        <v>10.045973097224588</v>
      </c>
      <c r="U24" s="39">
        <f t="shared" si="7"/>
        <v>0</v>
      </c>
      <c r="V24" s="39">
        <f t="shared" si="8"/>
        <v>3.4054146092286732</v>
      </c>
      <c r="W24" s="39">
        <f t="shared" si="9"/>
        <v>-0.510812191384301</v>
      </c>
      <c r="X24" s="39">
        <f t="shared" si="10"/>
        <v>-2.8946024178443723</v>
      </c>
      <c r="Y24" s="39">
        <f t="shared" si="11"/>
        <v>-3.4054146092286732</v>
      </c>
      <c r="Z24" s="39">
        <f t="shared" si="12"/>
        <v>-3.4054146092286732</v>
      </c>
    </row>
    <row r="25" spans="1:26" ht="12.75">
      <c r="A25">
        <v>51021</v>
      </c>
      <c r="B25" t="s">
        <v>197</v>
      </c>
      <c r="C25">
        <v>3524</v>
      </c>
      <c r="D25">
        <v>17</v>
      </c>
      <c r="E25">
        <v>57</v>
      </c>
      <c r="F25">
        <v>-40</v>
      </c>
      <c r="G25">
        <v>9</v>
      </c>
      <c r="H25">
        <v>96</v>
      </c>
      <c r="I25">
        <v>1</v>
      </c>
      <c r="J25" s="38">
        <f t="shared" si="0"/>
        <v>106</v>
      </c>
      <c r="K25">
        <v>23</v>
      </c>
      <c r="L25">
        <v>114</v>
      </c>
      <c r="M25">
        <v>3</v>
      </c>
      <c r="N25" s="38">
        <f t="shared" si="1"/>
        <v>140</v>
      </c>
      <c r="O25" s="54">
        <f t="shared" si="2"/>
        <v>-34</v>
      </c>
      <c r="P25" s="38">
        <f t="shared" si="3"/>
        <v>-74</v>
      </c>
      <c r="Q25">
        <v>5</v>
      </c>
      <c r="R25" s="38">
        <f t="shared" si="4"/>
        <v>3455</v>
      </c>
      <c r="S25" s="39">
        <f t="shared" si="5"/>
        <v>4.87175813153747</v>
      </c>
      <c r="T25" s="39">
        <f t="shared" si="6"/>
        <v>16.3347184410374</v>
      </c>
      <c r="U25" s="39">
        <f t="shared" si="7"/>
        <v>-9.74351626307494</v>
      </c>
      <c r="V25" s="39">
        <f t="shared" si="8"/>
        <v>-5.158332139274968</v>
      </c>
      <c r="W25" s="39">
        <f t="shared" si="9"/>
        <v>-4.012036108324975</v>
      </c>
      <c r="X25" s="39">
        <f t="shared" si="10"/>
        <v>-0.5731480154749964</v>
      </c>
      <c r="Y25" s="39">
        <f t="shared" si="11"/>
        <v>-11.462960309499929</v>
      </c>
      <c r="Z25" s="39">
        <f t="shared" si="12"/>
        <v>-21.206476572574868</v>
      </c>
    </row>
    <row r="26" spans="1:26" ht="12.75">
      <c r="A26">
        <v>51022</v>
      </c>
      <c r="B26" t="s">
        <v>198</v>
      </c>
      <c r="C26">
        <v>3420</v>
      </c>
      <c r="D26">
        <v>20</v>
      </c>
      <c r="E26">
        <v>32</v>
      </c>
      <c r="F26">
        <v>-12</v>
      </c>
      <c r="G26">
        <v>10</v>
      </c>
      <c r="H26">
        <v>131</v>
      </c>
      <c r="I26">
        <v>1</v>
      </c>
      <c r="J26" s="38">
        <f t="shared" si="0"/>
        <v>142</v>
      </c>
      <c r="K26">
        <v>16</v>
      </c>
      <c r="L26">
        <v>113</v>
      </c>
      <c r="M26">
        <v>19</v>
      </c>
      <c r="N26" s="38">
        <f t="shared" si="1"/>
        <v>148</v>
      </c>
      <c r="O26" s="54">
        <f t="shared" si="2"/>
        <v>-6</v>
      </c>
      <c r="P26" s="38">
        <f t="shared" si="3"/>
        <v>-18</v>
      </c>
      <c r="Q26">
        <v>1</v>
      </c>
      <c r="R26" s="38">
        <f t="shared" si="4"/>
        <v>3403</v>
      </c>
      <c r="S26" s="39">
        <f t="shared" si="5"/>
        <v>5.862523816503004</v>
      </c>
      <c r="T26" s="39">
        <f t="shared" si="6"/>
        <v>9.380038106404808</v>
      </c>
      <c r="U26" s="39">
        <f t="shared" si="7"/>
        <v>-1.7587571449509014</v>
      </c>
      <c r="V26" s="39">
        <f t="shared" si="8"/>
        <v>5.2762714348527044</v>
      </c>
      <c r="W26" s="39">
        <f t="shared" si="9"/>
        <v>-1.7587571449509014</v>
      </c>
      <c r="X26" s="39">
        <f t="shared" si="10"/>
        <v>-5.2762714348527044</v>
      </c>
      <c r="Y26" s="39">
        <f t="shared" si="11"/>
        <v>-3.517514289901803</v>
      </c>
      <c r="Z26" s="39">
        <f t="shared" si="12"/>
        <v>-5.2762714348527044</v>
      </c>
    </row>
    <row r="27" spans="1:26" ht="12.75">
      <c r="A27">
        <v>51023</v>
      </c>
      <c r="B27" t="s">
        <v>199</v>
      </c>
      <c r="C27">
        <v>550</v>
      </c>
      <c r="D27">
        <v>3</v>
      </c>
      <c r="E27">
        <v>14</v>
      </c>
      <c r="F27">
        <v>-11</v>
      </c>
      <c r="G27">
        <v>5</v>
      </c>
      <c r="H27">
        <v>10</v>
      </c>
      <c r="I27">
        <v>2</v>
      </c>
      <c r="J27" s="38">
        <f t="shared" si="0"/>
        <v>17</v>
      </c>
      <c r="K27">
        <v>0</v>
      </c>
      <c r="L27">
        <v>21</v>
      </c>
      <c r="M27">
        <v>0</v>
      </c>
      <c r="N27" s="38">
        <f t="shared" si="1"/>
        <v>21</v>
      </c>
      <c r="O27" s="54">
        <f t="shared" si="2"/>
        <v>-4</v>
      </c>
      <c r="P27" s="38">
        <f t="shared" si="3"/>
        <v>-15</v>
      </c>
      <c r="Q27">
        <v>0</v>
      </c>
      <c r="R27" s="38">
        <f t="shared" si="4"/>
        <v>535</v>
      </c>
      <c r="S27" s="39">
        <f t="shared" si="5"/>
        <v>5.529953917050691</v>
      </c>
      <c r="T27" s="39">
        <f t="shared" si="6"/>
        <v>25.806451612903224</v>
      </c>
      <c r="U27" s="39">
        <f t="shared" si="7"/>
        <v>-7.373271889400922</v>
      </c>
      <c r="V27" s="39">
        <f t="shared" si="8"/>
        <v>-20.276497695852537</v>
      </c>
      <c r="W27" s="39">
        <f t="shared" si="9"/>
        <v>9.216589861751151</v>
      </c>
      <c r="X27" s="39">
        <f t="shared" si="10"/>
        <v>3.686635944700461</v>
      </c>
      <c r="Y27" s="39">
        <f t="shared" si="11"/>
        <v>-20.276497695852537</v>
      </c>
      <c r="Z27" s="39">
        <f t="shared" si="12"/>
        <v>-27.64976958525346</v>
      </c>
    </row>
    <row r="28" spans="1:26" ht="12.75">
      <c r="A28">
        <v>51024</v>
      </c>
      <c r="B28" t="s">
        <v>200</v>
      </c>
      <c r="C28">
        <v>1730</v>
      </c>
      <c r="D28">
        <v>8</v>
      </c>
      <c r="E28">
        <v>22</v>
      </c>
      <c r="F28">
        <v>-14</v>
      </c>
      <c r="G28">
        <v>6</v>
      </c>
      <c r="H28">
        <v>53</v>
      </c>
      <c r="I28">
        <v>0</v>
      </c>
      <c r="J28" s="38">
        <f t="shared" si="0"/>
        <v>59</v>
      </c>
      <c r="K28">
        <v>12</v>
      </c>
      <c r="L28">
        <v>41</v>
      </c>
      <c r="M28">
        <v>1</v>
      </c>
      <c r="N28" s="38">
        <f t="shared" si="1"/>
        <v>54</v>
      </c>
      <c r="O28" s="54">
        <f t="shared" si="2"/>
        <v>5</v>
      </c>
      <c r="P28" s="38">
        <f t="shared" si="3"/>
        <v>-9</v>
      </c>
      <c r="Q28">
        <v>0</v>
      </c>
      <c r="R28" s="38">
        <f t="shared" si="4"/>
        <v>1721</v>
      </c>
      <c r="S28" s="39">
        <f t="shared" si="5"/>
        <v>4.636337293538105</v>
      </c>
      <c r="T28" s="39">
        <f t="shared" si="6"/>
        <v>12.749927557229787</v>
      </c>
      <c r="U28" s="39">
        <f t="shared" si="7"/>
        <v>2.8977108084613157</v>
      </c>
      <c r="V28" s="39">
        <f t="shared" si="8"/>
        <v>6.954505940307158</v>
      </c>
      <c r="W28" s="39">
        <f t="shared" si="9"/>
        <v>-3.477252970153579</v>
      </c>
      <c r="X28" s="39">
        <f t="shared" si="10"/>
        <v>-0.5795421616922631</v>
      </c>
      <c r="Y28" s="39">
        <f t="shared" si="11"/>
        <v>-8.113590263691684</v>
      </c>
      <c r="Z28" s="39">
        <f t="shared" si="12"/>
        <v>-5.215879455230368</v>
      </c>
    </row>
    <row r="29" spans="1:26" ht="12.75">
      <c r="A29">
        <v>51025</v>
      </c>
      <c r="B29" t="s">
        <v>201</v>
      </c>
      <c r="C29">
        <v>8734</v>
      </c>
      <c r="D29">
        <v>67</v>
      </c>
      <c r="E29">
        <v>109</v>
      </c>
      <c r="F29">
        <v>-42</v>
      </c>
      <c r="G29">
        <v>49</v>
      </c>
      <c r="H29">
        <v>206</v>
      </c>
      <c r="I29">
        <v>6</v>
      </c>
      <c r="J29" s="38">
        <f t="shared" si="0"/>
        <v>261</v>
      </c>
      <c r="K29">
        <v>21</v>
      </c>
      <c r="L29">
        <v>194</v>
      </c>
      <c r="M29">
        <v>17</v>
      </c>
      <c r="N29" s="38">
        <f t="shared" si="1"/>
        <v>232</v>
      </c>
      <c r="O29" s="54">
        <f t="shared" si="2"/>
        <v>29</v>
      </c>
      <c r="P29" s="38">
        <f t="shared" si="3"/>
        <v>-13</v>
      </c>
      <c r="Q29">
        <v>8</v>
      </c>
      <c r="R29" s="38">
        <f t="shared" si="4"/>
        <v>8729</v>
      </c>
      <c r="S29" s="39">
        <f t="shared" si="5"/>
        <v>7.673366546412415</v>
      </c>
      <c r="T29" s="39">
        <f t="shared" si="6"/>
        <v>12.483536620282884</v>
      </c>
      <c r="U29" s="39">
        <f t="shared" si="7"/>
        <v>3.321307908148657</v>
      </c>
      <c r="V29" s="39">
        <f t="shared" si="8"/>
        <v>1.3743343068201341</v>
      </c>
      <c r="W29" s="39">
        <f t="shared" si="9"/>
        <v>3.206780049246979</v>
      </c>
      <c r="X29" s="39">
        <f t="shared" si="10"/>
        <v>-1.2598064479184563</v>
      </c>
      <c r="Y29" s="39">
        <f t="shared" si="11"/>
        <v>-4.810170073870468</v>
      </c>
      <c r="Z29" s="39">
        <f t="shared" si="12"/>
        <v>-1.4888621657218117</v>
      </c>
    </row>
    <row r="30" spans="1:26" ht="12.75">
      <c r="A30">
        <v>51026</v>
      </c>
      <c r="B30" t="s">
        <v>202</v>
      </c>
      <c r="C30">
        <v>23942</v>
      </c>
      <c r="D30">
        <v>174</v>
      </c>
      <c r="E30">
        <v>290</v>
      </c>
      <c r="F30">
        <v>-116</v>
      </c>
      <c r="G30">
        <v>257</v>
      </c>
      <c r="H30">
        <v>662</v>
      </c>
      <c r="I30">
        <v>30</v>
      </c>
      <c r="J30" s="38">
        <f t="shared" si="0"/>
        <v>949</v>
      </c>
      <c r="K30">
        <v>95</v>
      </c>
      <c r="L30">
        <v>630</v>
      </c>
      <c r="M30">
        <v>164</v>
      </c>
      <c r="N30" s="38">
        <f t="shared" si="1"/>
        <v>889</v>
      </c>
      <c r="O30" s="54">
        <f t="shared" si="2"/>
        <v>60</v>
      </c>
      <c r="P30" s="38">
        <f t="shared" si="3"/>
        <v>-56</v>
      </c>
      <c r="Q30">
        <v>4</v>
      </c>
      <c r="R30" s="38">
        <f t="shared" si="4"/>
        <v>23890</v>
      </c>
      <c r="S30" s="39">
        <f t="shared" si="5"/>
        <v>7.2754641244355245</v>
      </c>
      <c r="T30" s="39">
        <f t="shared" si="6"/>
        <v>12.125773540725874</v>
      </c>
      <c r="U30" s="39">
        <f t="shared" si="7"/>
        <v>2.5087807325639737</v>
      </c>
      <c r="V30" s="39">
        <f t="shared" si="8"/>
        <v>1.338016390700786</v>
      </c>
      <c r="W30" s="39">
        <f t="shared" si="9"/>
        <v>6.773707977922729</v>
      </c>
      <c r="X30" s="39">
        <f t="shared" si="10"/>
        <v>-5.602943636059542</v>
      </c>
      <c r="Y30" s="39">
        <f t="shared" si="11"/>
        <v>-4.85030941629035</v>
      </c>
      <c r="Z30" s="39">
        <f t="shared" si="12"/>
        <v>-2.341528683726376</v>
      </c>
    </row>
    <row r="31" spans="1:26" ht="12.75">
      <c r="A31">
        <v>51027</v>
      </c>
      <c r="B31" t="s">
        <v>203</v>
      </c>
      <c r="C31">
        <v>865</v>
      </c>
      <c r="D31">
        <v>7</v>
      </c>
      <c r="E31">
        <v>13</v>
      </c>
      <c r="F31">
        <v>-6</v>
      </c>
      <c r="G31">
        <v>1</v>
      </c>
      <c r="H31">
        <v>32</v>
      </c>
      <c r="I31">
        <v>0</v>
      </c>
      <c r="J31" s="38">
        <f t="shared" si="0"/>
        <v>33</v>
      </c>
      <c r="K31">
        <v>1</v>
      </c>
      <c r="L31">
        <v>19</v>
      </c>
      <c r="M31">
        <v>1</v>
      </c>
      <c r="N31" s="38">
        <f t="shared" si="1"/>
        <v>21</v>
      </c>
      <c r="O31" s="54">
        <f t="shared" si="2"/>
        <v>12</v>
      </c>
      <c r="P31" s="38">
        <f t="shared" si="3"/>
        <v>6</v>
      </c>
      <c r="Q31">
        <v>1</v>
      </c>
      <c r="R31" s="38">
        <f t="shared" si="4"/>
        <v>872</v>
      </c>
      <c r="S31" s="39">
        <f t="shared" si="5"/>
        <v>8.059873344847437</v>
      </c>
      <c r="T31" s="39">
        <f t="shared" si="6"/>
        <v>14.968336211859528</v>
      </c>
      <c r="U31" s="39">
        <f t="shared" si="7"/>
        <v>13.81692573402418</v>
      </c>
      <c r="V31" s="39">
        <f t="shared" si="8"/>
        <v>14.968336211859528</v>
      </c>
      <c r="W31" s="39">
        <f t="shared" si="9"/>
        <v>0</v>
      </c>
      <c r="X31" s="39">
        <f t="shared" si="10"/>
        <v>-1.1514104778353484</v>
      </c>
      <c r="Y31" s="39">
        <f t="shared" si="11"/>
        <v>-6.90846286701209</v>
      </c>
      <c r="Z31" s="39">
        <f t="shared" si="12"/>
        <v>6.90846286701209</v>
      </c>
    </row>
    <row r="32" spans="1:26" ht="12.75">
      <c r="A32">
        <v>51030</v>
      </c>
      <c r="B32" t="s">
        <v>204</v>
      </c>
      <c r="C32">
        <v>3095</v>
      </c>
      <c r="D32">
        <v>17</v>
      </c>
      <c r="E32">
        <v>30</v>
      </c>
      <c r="F32">
        <v>-13</v>
      </c>
      <c r="G32">
        <v>21</v>
      </c>
      <c r="H32">
        <v>54</v>
      </c>
      <c r="I32">
        <v>2</v>
      </c>
      <c r="J32" s="38">
        <f t="shared" si="0"/>
        <v>77</v>
      </c>
      <c r="K32">
        <v>22</v>
      </c>
      <c r="L32">
        <v>65</v>
      </c>
      <c r="M32">
        <v>0</v>
      </c>
      <c r="N32" s="38">
        <f t="shared" si="1"/>
        <v>87</v>
      </c>
      <c r="O32" s="54">
        <f t="shared" si="2"/>
        <v>-10</v>
      </c>
      <c r="P32" s="38">
        <f t="shared" si="3"/>
        <v>-23</v>
      </c>
      <c r="Q32">
        <v>3</v>
      </c>
      <c r="R32" s="38">
        <f t="shared" si="4"/>
        <v>3075</v>
      </c>
      <c r="S32" s="39">
        <f t="shared" si="5"/>
        <v>5.510534846029173</v>
      </c>
      <c r="T32" s="39">
        <f t="shared" si="6"/>
        <v>9.724473257698541</v>
      </c>
      <c r="U32" s="39">
        <f t="shared" si="7"/>
        <v>-3.2414910858995136</v>
      </c>
      <c r="V32" s="39">
        <f t="shared" si="8"/>
        <v>-3.565640194489465</v>
      </c>
      <c r="W32" s="39">
        <f t="shared" si="9"/>
        <v>-0.32414910858995133</v>
      </c>
      <c r="X32" s="39">
        <f t="shared" si="10"/>
        <v>0.6482982171799027</v>
      </c>
      <c r="Y32" s="39">
        <f t="shared" si="11"/>
        <v>-4.2139384116693686</v>
      </c>
      <c r="Z32" s="39">
        <f t="shared" si="12"/>
        <v>-7.455429497568882</v>
      </c>
    </row>
    <row r="33" spans="1:26" ht="12.75">
      <c r="A33">
        <v>51031</v>
      </c>
      <c r="B33" t="s">
        <v>205</v>
      </c>
      <c r="C33">
        <v>6102</v>
      </c>
      <c r="D33">
        <v>37</v>
      </c>
      <c r="E33">
        <v>72</v>
      </c>
      <c r="F33">
        <v>-35</v>
      </c>
      <c r="G33">
        <v>41</v>
      </c>
      <c r="H33">
        <v>183</v>
      </c>
      <c r="I33">
        <v>2</v>
      </c>
      <c r="J33" s="38">
        <f t="shared" si="0"/>
        <v>226</v>
      </c>
      <c r="K33">
        <v>15</v>
      </c>
      <c r="L33">
        <v>165</v>
      </c>
      <c r="M33">
        <v>24</v>
      </c>
      <c r="N33" s="38">
        <f t="shared" si="1"/>
        <v>204</v>
      </c>
      <c r="O33" s="54">
        <f t="shared" si="2"/>
        <v>22</v>
      </c>
      <c r="P33" s="38">
        <f t="shared" si="3"/>
        <v>-13</v>
      </c>
      <c r="Q33">
        <v>0</v>
      </c>
      <c r="R33" s="38">
        <f t="shared" si="4"/>
        <v>6089</v>
      </c>
      <c r="S33" s="39">
        <f t="shared" si="5"/>
        <v>6.070051677466983</v>
      </c>
      <c r="T33" s="39">
        <f t="shared" si="6"/>
        <v>11.811992453449266</v>
      </c>
      <c r="U33" s="39">
        <f t="shared" si="7"/>
        <v>3.6092199163317202</v>
      </c>
      <c r="V33" s="39">
        <f t="shared" si="8"/>
        <v>2.9529981133623164</v>
      </c>
      <c r="W33" s="39">
        <f t="shared" si="9"/>
        <v>4.265441719301124</v>
      </c>
      <c r="X33" s="39">
        <f t="shared" si="10"/>
        <v>-3.6092199163317202</v>
      </c>
      <c r="Y33" s="39">
        <f t="shared" si="11"/>
        <v>-5.741940775982282</v>
      </c>
      <c r="Z33" s="39">
        <f t="shared" si="12"/>
        <v>-2.132720859650562</v>
      </c>
    </row>
    <row r="34" spans="1:26" ht="12.75">
      <c r="A34">
        <v>51033</v>
      </c>
      <c r="B34" t="s">
        <v>206</v>
      </c>
      <c r="C34">
        <v>16773</v>
      </c>
      <c r="D34">
        <v>105</v>
      </c>
      <c r="E34">
        <v>233</v>
      </c>
      <c r="F34">
        <v>-128</v>
      </c>
      <c r="G34">
        <v>116</v>
      </c>
      <c r="H34">
        <v>509</v>
      </c>
      <c r="I34">
        <v>12</v>
      </c>
      <c r="J34" s="38">
        <f t="shared" si="0"/>
        <v>637</v>
      </c>
      <c r="K34">
        <v>48</v>
      </c>
      <c r="L34">
        <v>426</v>
      </c>
      <c r="M34">
        <v>8</v>
      </c>
      <c r="N34" s="38">
        <f t="shared" si="1"/>
        <v>482</v>
      </c>
      <c r="O34" s="54">
        <f t="shared" si="2"/>
        <v>155</v>
      </c>
      <c r="P34" s="38">
        <f t="shared" si="3"/>
        <v>27</v>
      </c>
      <c r="Q34">
        <v>0</v>
      </c>
      <c r="R34" s="38">
        <f t="shared" si="4"/>
        <v>16800</v>
      </c>
      <c r="S34" s="39">
        <f t="shared" si="5"/>
        <v>6.255026360468234</v>
      </c>
      <c r="T34" s="39">
        <f t="shared" si="6"/>
        <v>13.880201352277128</v>
      </c>
      <c r="U34" s="39">
        <f t="shared" si="7"/>
        <v>9.233610341643583</v>
      </c>
      <c r="V34" s="39">
        <f t="shared" si="8"/>
        <v>4.94444940875108</v>
      </c>
      <c r="W34" s="39">
        <f t="shared" si="9"/>
        <v>4.050874214398475</v>
      </c>
      <c r="X34" s="39">
        <f t="shared" si="10"/>
        <v>0.23828671849402794</v>
      </c>
      <c r="Y34" s="39">
        <f t="shared" si="11"/>
        <v>-7.625174991808894</v>
      </c>
      <c r="Z34" s="39">
        <f t="shared" si="12"/>
        <v>1.6084353498346886</v>
      </c>
    </row>
    <row r="35" spans="1:26" ht="12.75">
      <c r="A35">
        <v>51034</v>
      </c>
      <c r="B35" t="s">
        <v>207</v>
      </c>
      <c r="C35">
        <v>15499</v>
      </c>
      <c r="D35">
        <v>110</v>
      </c>
      <c r="E35">
        <v>202</v>
      </c>
      <c r="F35">
        <v>-92</v>
      </c>
      <c r="G35">
        <v>141</v>
      </c>
      <c r="H35">
        <v>323</v>
      </c>
      <c r="I35">
        <v>67</v>
      </c>
      <c r="J35" s="38">
        <f t="shared" si="0"/>
        <v>531</v>
      </c>
      <c r="K35">
        <v>102</v>
      </c>
      <c r="L35">
        <v>290</v>
      </c>
      <c r="M35">
        <v>44</v>
      </c>
      <c r="N35" s="38">
        <f t="shared" si="1"/>
        <v>436</v>
      </c>
      <c r="O35" s="54">
        <f t="shared" si="2"/>
        <v>95</v>
      </c>
      <c r="P35" s="38">
        <f t="shared" si="3"/>
        <v>3</v>
      </c>
      <c r="Q35">
        <v>19</v>
      </c>
      <c r="R35" s="38">
        <f t="shared" si="4"/>
        <v>15521</v>
      </c>
      <c r="S35" s="39">
        <f t="shared" si="5"/>
        <v>7.092198581560283</v>
      </c>
      <c r="T35" s="39">
        <f t="shared" si="6"/>
        <v>13.023855577047067</v>
      </c>
      <c r="U35" s="39">
        <f t="shared" si="7"/>
        <v>6.125080593165699</v>
      </c>
      <c r="V35" s="39">
        <f t="shared" si="8"/>
        <v>2.127659574468085</v>
      </c>
      <c r="W35" s="39">
        <f t="shared" si="9"/>
        <v>2.514506769825919</v>
      </c>
      <c r="X35" s="39">
        <f t="shared" si="10"/>
        <v>1.4829142488716958</v>
      </c>
      <c r="Y35" s="39">
        <f t="shared" si="11"/>
        <v>-5.931656995486783</v>
      </c>
      <c r="Z35" s="39">
        <f t="shared" si="12"/>
        <v>0.19342359767891681</v>
      </c>
    </row>
    <row r="36" spans="1:26" ht="12.75">
      <c r="A36">
        <v>51035</v>
      </c>
      <c r="B36" t="s">
        <v>208</v>
      </c>
      <c r="C36">
        <v>1270</v>
      </c>
      <c r="D36">
        <v>4</v>
      </c>
      <c r="E36">
        <v>22</v>
      </c>
      <c r="F36">
        <v>-18</v>
      </c>
      <c r="G36">
        <v>10</v>
      </c>
      <c r="H36">
        <v>30</v>
      </c>
      <c r="I36">
        <v>0</v>
      </c>
      <c r="J36" s="38">
        <f t="shared" si="0"/>
        <v>40</v>
      </c>
      <c r="K36">
        <v>13</v>
      </c>
      <c r="L36">
        <v>30</v>
      </c>
      <c r="M36">
        <v>1</v>
      </c>
      <c r="N36" s="38">
        <f t="shared" si="1"/>
        <v>44</v>
      </c>
      <c r="O36" s="54">
        <f t="shared" si="2"/>
        <v>-4</v>
      </c>
      <c r="P36" s="38">
        <f t="shared" si="3"/>
        <v>-22</v>
      </c>
      <c r="Q36">
        <v>1</v>
      </c>
      <c r="R36" s="38">
        <f t="shared" si="4"/>
        <v>1249</v>
      </c>
      <c r="S36" s="39">
        <f t="shared" si="5"/>
        <v>3.1758634378721715</v>
      </c>
      <c r="T36" s="39">
        <f t="shared" si="6"/>
        <v>17.46724890829694</v>
      </c>
      <c r="U36" s="39">
        <f t="shared" si="7"/>
        <v>-3.1758634378721715</v>
      </c>
      <c r="V36" s="39">
        <f t="shared" si="8"/>
        <v>0</v>
      </c>
      <c r="W36" s="39">
        <f t="shared" si="9"/>
        <v>-2.3818975784041285</v>
      </c>
      <c r="X36" s="39">
        <f t="shared" si="10"/>
        <v>-0.7939658594680429</v>
      </c>
      <c r="Y36" s="39">
        <f t="shared" si="11"/>
        <v>-14.291385470424773</v>
      </c>
      <c r="Z36" s="39">
        <f t="shared" si="12"/>
        <v>-17.46724890829694</v>
      </c>
    </row>
    <row r="37" spans="1:26" ht="12.75">
      <c r="A37">
        <v>51037</v>
      </c>
      <c r="B37" t="s">
        <v>209</v>
      </c>
      <c r="C37">
        <v>6387</v>
      </c>
      <c r="D37">
        <v>34</v>
      </c>
      <c r="E37">
        <v>55</v>
      </c>
      <c r="F37">
        <v>-21</v>
      </c>
      <c r="G37">
        <v>24</v>
      </c>
      <c r="H37">
        <v>225</v>
      </c>
      <c r="I37">
        <v>0</v>
      </c>
      <c r="J37" s="38">
        <f t="shared" si="0"/>
        <v>249</v>
      </c>
      <c r="K37">
        <v>22</v>
      </c>
      <c r="L37">
        <v>201</v>
      </c>
      <c r="M37">
        <v>18</v>
      </c>
      <c r="N37" s="38">
        <f t="shared" si="1"/>
        <v>241</v>
      </c>
      <c r="O37" s="54">
        <f t="shared" si="2"/>
        <v>8</v>
      </c>
      <c r="P37" s="38">
        <f t="shared" si="3"/>
        <v>-13</v>
      </c>
      <c r="Q37">
        <v>1</v>
      </c>
      <c r="R37" s="38">
        <f t="shared" si="4"/>
        <v>6375</v>
      </c>
      <c r="S37" s="39">
        <f t="shared" si="5"/>
        <v>5.3283184453847365</v>
      </c>
      <c r="T37" s="39">
        <f t="shared" si="6"/>
        <v>8.61933866165178</v>
      </c>
      <c r="U37" s="39">
        <f t="shared" si="7"/>
        <v>1.2537219871493497</v>
      </c>
      <c r="V37" s="39">
        <f t="shared" si="8"/>
        <v>3.761165961448049</v>
      </c>
      <c r="W37" s="39">
        <f t="shared" si="9"/>
        <v>0.3134304967873374</v>
      </c>
      <c r="X37" s="39">
        <f t="shared" si="10"/>
        <v>-2.8208744710860367</v>
      </c>
      <c r="Y37" s="39">
        <f t="shared" si="11"/>
        <v>-3.291020216267043</v>
      </c>
      <c r="Z37" s="39">
        <f t="shared" si="12"/>
        <v>-2.037298229117693</v>
      </c>
    </row>
    <row r="38" spans="1:26" ht="12.75">
      <c r="A38">
        <v>51038</v>
      </c>
      <c r="B38" t="s">
        <v>210</v>
      </c>
      <c r="C38">
        <v>1003</v>
      </c>
      <c r="D38">
        <v>3</v>
      </c>
      <c r="E38">
        <v>12</v>
      </c>
      <c r="F38">
        <v>-9</v>
      </c>
      <c r="G38">
        <v>1</v>
      </c>
      <c r="H38">
        <v>33</v>
      </c>
      <c r="I38">
        <v>1</v>
      </c>
      <c r="J38" s="38">
        <f t="shared" si="0"/>
        <v>35</v>
      </c>
      <c r="K38">
        <v>1</v>
      </c>
      <c r="L38">
        <v>24</v>
      </c>
      <c r="M38">
        <v>5</v>
      </c>
      <c r="N38" s="38">
        <f t="shared" si="1"/>
        <v>30</v>
      </c>
      <c r="O38" s="54">
        <f t="shared" si="2"/>
        <v>5</v>
      </c>
      <c r="P38" s="38">
        <f t="shared" si="3"/>
        <v>-4</v>
      </c>
      <c r="Q38">
        <v>0</v>
      </c>
      <c r="R38" s="38">
        <f t="shared" si="4"/>
        <v>999</v>
      </c>
      <c r="S38" s="39">
        <f t="shared" si="5"/>
        <v>2.997002997002997</v>
      </c>
      <c r="T38" s="39">
        <f t="shared" si="6"/>
        <v>11.988011988011989</v>
      </c>
      <c r="U38" s="39">
        <f t="shared" si="7"/>
        <v>4.995004995004995</v>
      </c>
      <c r="V38" s="39">
        <f t="shared" si="8"/>
        <v>8.991008991008991</v>
      </c>
      <c r="W38" s="39">
        <f t="shared" si="9"/>
        <v>0</v>
      </c>
      <c r="X38" s="39">
        <f t="shared" si="10"/>
        <v>-3.996003996003996</v>
      </c>
      <c r="Y38" s="39">
        <f t="shared" si="11"/>
        <v>-8.991008991008991</v>
      </c>
      <c r="Z38" s="39">
        <f t="shared" si="12"/>
        <v>-3.996003996003996</v>
      </c>
    </row>
    <row r="39" spans="1:26" ht="12.75">
      <c r="A39">
        <v>51039</v>
      </c>
      <c r="B39" t="s">
        <v>211</v>
      </c>
      <c r="C39">
        <v>12227</v>
      </c>
      <c r="D39">
        <v>82</v>
      </c>
      <c r="E39">
        <v>141</v>
      </c>
      <c r="F39">
        <v>-59</v>
      </c>
      <c r="G39">
        <v>42</v>
      </c>
      <c r="H39">
        <v>333</v>
      </c>
      <c r="I39">
        <v>13</v>
      </c>
      <c r="J39" s="38">
        <f t="shared" si="0"/>
        <v>388</v>
      </c>
      <c r="K39">
        <v>25</v>
      </c>
      <c r="L39">
        <v>321</v>
      </c>
      <c r="M39">
        <v>8</v>
      </c>
      <c r="N39" s="38">
        <f t="shared" si="1"/>
        <v>354</v>
      </c>
      <c r="O39" s="54">
        <f t="shared" si="2"/>
        <v>34</v>
      </c>
      <c r="P39" s="38">
        <f t="shared" si="3"/>
        <v>-25</v>
      </c>
      <c r="Q39">
        <v>-4</v>
      </c>
      <c r="R39" s="38">
        <f t="shared" si="4"/>
        <v>12198</v>
      </c>
      <c r="S39" s="39">
        <f t="shared" si="5"/>
        <v>6.714431934493347</v>
      </c>
      <c r="T39" s="39">
        <f t="shared" si="6"/>
        <v>11.545547594677585</v>
      </c>
      <c r="U39" s="39">
        <f t="shared" si="7"/>
        <v>2.78403275332651</v>
      </c>
      <c r="V39" s="39">
        <f t="shared" si="8"/>
        <v>0.9825997952917093</v>
      </c>
      <c r="W39" s="39">
        <f t="shared" si="9"/>
        <v>1.392016376663255</v>
      </c>
      <c r="X39" s="39">
        <f t="shared" si="10"/>
        <v>0.4094165813715455</v>
      </c>
      <c r="Y39" s="39">
        <f t="shared" si="11"/>
        <v>-4.8311156601842375</v>
      </c>
      <c r="Z39" s="39">
        <f t="shared" si="12"/>
        <v>-2.0470829068577276</v>
      </c>
    </row>
    <row r="40" spans="1:26" ht="12.75">
      <c r="A40">
        <v>51040</v>
      </c>
      <c r="B40" t="s">
        <v>304</v>
      </c>
      <c r="C40">
        <v>9894</v>
      </c>
      <c r="D40">
        <v>81</v>
      </c>
      <c r="E40">
        <v>114</v>
      </c>
      <c r="F40">
        <v>-33</v>
      </c>
      <c r="G40">
        <v>32</v>
      </c>
      <c r="H40">
        <v>317</v>
      </c>
      <c r="I40">
        <v>7</v>
      </c>
      <c r="J40" s="38">
        <f t="shared" si="0"/>
        <v>356</v>
      </c>
      <c r="K40">
        <v>26</v>
      </c>
      <c r="L40">
        <v>262</v>
      </c>
      <c r="M40">
        <v>8</v>
      </c>
      <c r="N40" s="38">
        <f t="shared" si="1"/>
        <v>296</v>
      </c>
      <c r="O40" s="54">
        <f t="shared" si="2"/>
        <v>60</v>
      </c>
      <c r="P40" s="38">
        <f t="shared" si="3"/>
        <v>27</v>
      </c>
      <c r="Q40">
        <v>1</v>
      </c>
      <c r="R40" s="38">
        <f t="shared" si="4"/>
        <v>9922</v>
      </c>
      <c r="S40" s="39">
        <f t="shared" si="5"/>
        <v>8.175211949939444</v>
      </c>
      <c r="T40" s="39">
        <f t="shared" si="6"/>
        <v>11.505853855470326</v>
      </c>
      <c r="U40" s="39">
        <f t="shared" si="7"/>
        <v>6.0557125555106985</v>
      </c>
      <c r="V40" s="39">
        <f t="shared" si="8"/>
        <v>5.551069842551474</v>
      </c>
      <c r="W40" s="39">
        <f t="shared" si="9"/>
        <v>0.6055712555510698</v>
      </c>
      <c r="X40" s="39">
        <f t="shared" si="10"/>
        <v>-0.10092854259184497</v>
      </c>
      <c r="Y40" s="39">
        <f t="shared" si="11"/>
        <v>-3.3306419055308845</v>
      </c>
      <c r="Z40" s="39">
        <f t="shared" si="12"/>
        <v>2.7250706499798145</v>
      </c>
    </row>
    <row r="41" spans="1:26" ht="12.75">
      <c r="A41">
        <v>51041</v>
      </c>
      <c r="B41" t="s">
        <v>282</v>
      </c>
      <c r="C41">
        <v>5660</v>
      </c>
      <c r="D41">
        <v>24</v>
      </c>
      <c r="E41">
        <v>84</v>
      </c>
      <c r="F41">
        <v>-60</v>
      </c>
      <c r="G41">
        <v>30</v>
      </c>
      <c r="H41">
        <v>121</v>
      </c>
      <c r="I41">
        <v>4</v>
      </c>
      <c r="J41" s="38">
        <f t="shared" si="0"/>
        <v>155</v>
      </c>
      <c r="K41">
        <v>30</v>
      </c>
      <c r="L41">
        <v>131</v>
      </c>
      <c r="M41">
        <v>12</v>
      </c>
      <c r="N41" s="38">
        <f t="shared" si="1"/>
        <v>173</v>
      </c>
      <c r="O41" s="54">
        <f t="shared" si="2"/>
        <v>-18</v>
      </c>
      <c r="P41" s="38">
        <f t="shared" si="3"/>
        <v>-78</v>
      </c>
      <c r="Q41">
        <v>0</v>
      </c>
      <c r="R41" s="38">
        <f t="shared" si="4"/>
        <v>5582</v>
      </c>
      <c r="S41" s="39">
        <f t="shared" si="5"/>
        <v>4.269702899839886</v>
      </c>
      <c r="T41" s="39">
        <f t="shared" si="6"/>
        <v>14.943960149439603</v>
      </c>
      <c r="U41" s="39">
        <f t="shared" si="7"/>
        <v>-3.2022771748799146</v>
      </c>
      <c r="V41" s="39">
        <f t="shared" si="8"/>
        <v>-1.779042874933286</v>
      </c>
      <c r="W41" s="39">
        <f t="shared" si="9"/>
        <v>0</v>
      </c>
      <c r="X41" s="39">
        <f t="shared" si="10"/>
        <v>-1.4232342999466288</v>
      </c>
      <c r="Y41" s="39">
        <f t="shared" si="11"/>
        <v>-10.674257249599716</v>
      </c>
      <c r="Z41" s="39">
        <f t="shared" si="12"/>
        <v>-13.87653442447963</v>
      </c>
    </row>
    <row r="42" spans="1:26" ht="12.75">
      <c r="A42">
        <v>51042</v>
      </c>
      <c r="B42" t="s">
        <v>301</v>
      </c>
      <c r="C42">
        <v>6611</v>
      </c>
      <c r="D42">
        <v>27</v>
      </c>
      <c r="E42">
        <v>66</v>
      </c>
      <c r="F42">
        <v>-39</v>
      </c>
      <c r="G42">
        <v>28</v>
      </c>
      <c r="H42">
        <v>166</v>
      </c>
      <c r="I42">
        <v>1</v>
      </c>
      <c r="J42" s="38">
        <f t="shared" si="0"/>
        <v>195</v>
      </c>
      <c r="K42">
        <v>31</v>
      </c>
      <c r="L42">
        <v>156</v>
      </c>
      <c r="M42">
        <v>3</v>
      </c>
      <c r="N42" s="38">
        <f t="shared" si="1"/>
        <v>190</v>
      </c>
      <c r="O42" s="54">
        <f t="shared" si="2"/>
        <v>5</v>
      </c>
      <c r="P42" s="38">
        <f t="shared" si="3"/>
        <v>-34</v>
      </c>
      <c r="Q42">
        <v>4</v>
      </c>
      <c r="R42" s="38">
        <f t="shared" si="4"/>
        <v>6581</v>
      </c>
      <c r="S42" s="39">
        <f t="shared" si="5"/>
        <v>4.093389933292905</v>
      </c>
      <c r="T42" s="39">
        <f t="shared" si="6"/>
        <v>10.006064281382656</v>
      </c>
      <c r="U42" s="39">
        <f t="shared" si="7"/>
        <v>0.7580351728320194</v>
      </c>
      <c r="V42" s="39">
        <f t="shared" si="8"/>
        <v>1.5160703456640388</v>
      </c>
      <c r="W42" s="39">
        <f t="shared" si="9"/>
        <v>-0.45482110369921164</v>
      </c>
      <c r="X42" s="39">
        <f t="shared" si="10"/>
        <v>-0.3032140691328078</v>
      </c>
      <c r="Y42" s="39">
        <f t="shared" si="11"/>
        <v>-5.912674348089751</v>
      </c>
      <c r="Z42" s="39">
        <f t="shared" si="12"/>
        <v>-5.154639175257732</v>
      </c>
    </row>
    <row r="43" spans="1:26" ht="12">
      <c r="A43" s="45"/>
      <c r="B43" s="45" t="s">
        <v>181</v>
      </c>
      <c r="C43" s="46">
        <f aca="true" t="shared" si="13" ref="C43:N43">SUM(C7:C42)</f>
        <v>340349</v>
      </c>
      <c r="D43" s="46">
        <f t="shared" si="13"/>
        <v>2217</v>
      </c>
      <c r="E43" s="46">
        <f t="shared" si="13"/>
        <v>4019</v>
      </c>
      <c r="F43" s="46">
        <f>SUM(F7:F42)</f>
        <v>-1802</v>
      </c>
      <c r="G43" s="46">
        <f t="shared" si="13"/>
        <v>2198</v>
      </c>
      <c r="H43" s="46">
        <f t="shared" si="13"/>
        <v>7785</v>
      </c>
      <c r="I43" s="46">
        <f t="shared" si="13"/>
        <v>302</v>
      </c>
      <c r="J43" s="46">
        <f t="shared" si="13"/>
        <v>10285</v>
      </c>
      <c r="K43" s="46">
        <f t="shared" si="13"/>
        <v>1334</v>
      </c>
      <c r="L43" s="46">
        <f t="shared" si="13"/>
        <v>7549</v>
      </c>
      <c r="M43" s="46">
        <f t="shared" si="13"/>
        <v>858</v>
      </c>
      <c r="N43" s="46">
        <f t="shared" si="13"/>
        <v>9741</v>
      </c>
      <c r="O43" s="46">
        <f>SUM(O7:O42)</f>
        <v>544</v>
      </c>
      <c r="P43" s="46">
        <f>SUM(P7:P42)</f>
        <v>-1258</v>
      </c>
      <c r="Q43" s="46">
        <v>81</v>
      </c>
      <c r="R43" s="46">
        <f>SUM(R7:R42)</f>
        <v>339172</v>
      </c>
      <c r="S43" s="47">
        <f t="shared" si="5"/>
        <v>6.525184652129957</v>
      </c>
      <c r="T43" s="47">
        <f t="shared" si="6"/>
        <v>11.828920666175144</v>
      </c>
      <c r="U43" s="47">
        <f t="shared" si="7"/>
        <v>1.6011278532966604</v>
      </c>
      <c r="V43" s="47">
        <f t="shared" si="8"/>
        <v>0.6946069363566394</v>
      </c>
      <c r="W43" s="47">
        <f t="shared" si="9"/>
        <v>2.542967767000578</v>
      </c>
      <c r="X43" s="47">
        <f t="shared" si="10"/>
        <v>-1.6364468500605573</v>
      </c>
      <c r="Y43" s="47">
        <f t="shared" si="11"/>
        <v>-5.303736014045188</v>
      </c>
      <c r="Z43" s="47">
        <f t="shared" si="12"/>
        <v>-3.7026081607485275</v>
      </c>
    </row>
    <row r="44" ht="12">
      <c r="A44" s="31" t="s">
        <v>305</v>
      </c>
    </row>
    <row r="46" spans="1:10" ht="63" customHeight="1">
      <c r="A46" s="64" t="s">
        <v>312</v>
      </c>
      <c r="B46" s="65"/>
      <c r="C46" s="65"/>
      <c r="D46" s="65"/>
      <c r="E46" s="65"/>
      <c r="F46" s="65"/>
      <c r="G46" s="65"/>
      <c r="H46" s="65"/>
      <c r="I46" s="65"/>
      <c r="J46" s="65"/>
    </row>
    <row r="48" ht="13.5">
      <c r="A48" s="56" t="s">
        <v>313</v>
      </c>
    </row>
    <row r="50" ht="13.5">
      <c r="A50" s="56" t="s">
        <v>323</v>
      </c>
    </row>
    <row r="53" spans="1:18" s="4" customFormat="1" ht="14.25">
      <c r="A53" s="1" t="s">
        <v>317</v>
      </c>
      <c r="B53" s="2"/>
      <c r="C53" s="3"/>
      <c r="D53" s="3"/>
      <c r="E53" s="3"/>
      <c r="F53" s="3"/>
      <c r="G53" s="3"/>
      <c r="H53" s="3"/>
      <c r="I53" s="3"/>
      <c r="J53" s="3"/>
      <c r="K53" s="3"/>
      <c r="L53" s="3"/>
      <c r="M53" s="3"/>
      <c r="N53" s="3"/>
      <c r="O53" s="3"/>
      <c r="P53" s="3"/>
      <c r="Q53" s="3"/>
      <c r="R53" s="3"/>
    </row>
    <row r="54" spans="1:18" s="7" customFormat="1" ht="7.5" customHeight="1">
      <c r="A54" s="6"/>
      <c r="C54" s="8"/>
      <c r="D54" s="8"/>
      <c r="E54" s="8"/>
      <c r="F54" s="8"/>
      <c r="G54" s="8"/>
      <c r="H54" s="8"/>
      <c r="I54" s="8"/>
      <c r="J54" s="8"/>
      <c r="K54" s="8"/>
      <c r="L54" s="8"/>
      <c r="M54" s="8"/>
      <c r="N54" s="8"/>
      <c r="O54" s="8"/>
      <c r="P54" s="8"/>
      <c r="Q54" s="8"/>
      <c r="R54" s="8"/>
    </row>
    <row r="55" spans="1:26" s="7" customFormat="1" ht="12.75" customHeight="1">
      <c r="A55" s="9"/>
      <c r="B55" s="9"/>
      <c r="C55" s="10"/>
      <c r="D55" s="11" t="s">
        <v>0</v>
      </c>
      <c r="E55" s="12"/>
      <c r="F55" s="13"/>
      <c r="G55" s="11" t="s">
        <v>1</v>
      </c>
      <c r="H55" s="12"/>
      <c r="I55" s="12"/>
      <c r="J55" s="12"/>
      <c r="K55" s="12"/>
      <c r="L55" s="12"/>
      <c r="M55" s="12"/>
      <c r="N55" s="12"/>
      <c r="O55" s="14"/>
      <c r="P55" s="10"/>
      <c r="Q55" s="77" t="s">
        <v>316</v>
      </c>
      <c r="R55" s="10"/>
      <c r="S55" s="69" t="s">
        <v>2</v>
      </c>
      <c r="T55" s="69" t="s">
        <v>3</v>
      </c>
      <c r="U55" s="66" t="s">
        <v>4</v>
      </c>
      <c r="V55" s="67"/>
      <c r="W55" s="67"/>
      <c r="X55" s="68"/>
      <c r="Y55" s="69" t="s">
        <v>6</v>
      </c>
      <c r="Z55" s="69" t="s">
        <v>5</v>
      </c>
    </row>
    <row r="56" spans="1:26" s="7" customFormat="1" ht="11.25" customHeight="1">
      <c r="A56" s="15" t="s">
        <v>280</v>
      </c>
      <c r="B56" s="15" t="s">
        <v>7</v>
      </c>
      <c r="C56" s="16" t="s">
        <v>8</v>
      </c>
      <c r="D56" s="17"/>
      <c r="E56" s="17"/>
      <c r="F56" s="17"/>
      <c r="G56" s="11" t="s">
        <v>9</v>
      </c>
      <c r="H56" s="12"/>
      <c r="I56" s="12"/>
      <c r="J56" s="13"/>
      <c r="K56" s="11" t="s">
        <v>10</v>
      </c>
      <c r="L56" s="12"/>
      <c r="M56" s="12"/>
      <c r="N56" s="13"/>
      <c r="O56" s="18"/>
      <c r="P56" s="16"/>
      <c r="Q56" s="78"/>
      <c r="R56" s="16" t="s">
        <v>8</v>
      </c>
      <c r="S56" s="70"/>
      <c r="T56" s="70"/>
      <c r="U56" s="72" t="s">
        <v>11</v>
      </c>
      <c r="V56" s="72" t="s">
        <v>12</v>
      </c>
      <c r="W56" s="72" t="s">
        <v>13</v>
      </c>
      <c r="X56" s="74" t="s">
        <v>14</v>
      </c>
      <c r="Y56" s="70"/>
      <c r="Z56" s="70"/>
    </row>
    <row r="57" spans="1:26" s="7" customFormat="1" ht="11.25" customHeight="1">
      <c r="A57" s="15" t="s">
        <v>281</v>
      </c>
      <c r="B57" s="15" t="s">
        <v>15</v>
      </c>
      <c r="C57" s="16" t="s">
        <v>16</v>
      </c>
      <c r="D57" s="19" t="s">
        <v>17</v>
      </c>
      <c r="E57" s="19" t="s">
        <v>18</v>
      </c>
      <c r="F57" s="19" t="s">
        <v>19</v>
      </c>
      <c r="G57" s="20" t="s">
        <v>20</v>
      </c>
      <c r="H57" s="20" t="s">
        <v>20</v>
      </c>
      <c r="I57" s="20" t="s">
        <v>21</v>
      </c>
      <c r="J57" s="20"/>
      <c r="K57" s="20" t="s">
        <v>22</v>
      </c>
      <c r="L57" s="20" t="s">
        <v>22</v>
      </c>
      <c r="M57" s="20" t="s">
        <v>21</v>
      </c>
      <c r="N57" s="20"/>
      <c r="O57" s="16" t="s">
        <v>19</v>
      </c>
      <c r="P57" s="16" t="s">
        <v>19</v>
      </c>
      <c r="Q57" s="78"/>
      <c r="R57" s="16" t="s">
        <v>16</v>
      </c>
      <c r="S57" s="70"/>
      <c r="T57" s="70"/>
      <c r="U57" s="73"/>
      <c r="V57" s="73"/>
      <c r="W57" s="73"/>
      <c r="X57" s="75"/>
      <c r="Y57" s="70"/>
      <c r="Z57" s="70"/>
    </row>
    <row r="58" spans="1:26" s="7" customFormat="1" ht="11.25" customHeight="1">
      <c r="A58" s="21"/>
      <c r="B58" s="21"/>
      <c r="C58" s="22" t="s">
        <v>308</v>
      </c>
      <c r="D58" s="23" t="s">
        <v>23</v>
      </c>
      <c r="E58" s="24"/>
      <c r="F58" s="24"/>
      <c r="G58" s="24" t="s">
        <v>24</v>
      </c>
      <c r="H58" s="24" t="s">
        <v>25</v>
      </c>
      <c r="I58" s="24" t="s">
        <v>26</v>
      </c>
      <c r="J58" s="24" t="s">
        <v>11</v>
      </c>
      <c r="K58" s="24" t="s">
        <v>24</v>
      </c>
      <c r="L58" s="24" t="s">
        <v>25</v>
      </c>
      <c r="M58" s="24" t="s">
        <v>27</v>
      </c>
      <c r="N58" s="24" t="s">
        <v>11</v>
      </c>
      <c r="O58" s="25"/>
      <c r="P58" s="22" t="s">
        <v>28</v>
      </c>
      <c r="Q58" s="79"/>
      <c r="R58" s="22" t="s">
        <v>307</v>
      </c>
      <c r="S58" s="71"/>
      <c r="T58" s="71"/>
      <c r="U58" s="73"/>
      <c r="V58" s="73"/>
      <c r="W58" s="73"/>
      <c r="X58" s="76"/>
      <c r="Y58" s="71"/>
      <c r="Z58" s="71"/>
    </row>
    <row r="59" spans="1:27" ht="12.75">
      <c r="A59">
        <v>51001</v>
      </c>
      <c r="B59" t="s">
        <v>180</v>
      </c>
      <c r="C59">
        <v>2733</v>
      </c>
      <c r="D59">
        <v>5</v>
      </c>
      <c r="E59">
        <v>38</v>
      </c>
      <c r="F59">
        <v>-33</v>
      </c>
      <c r="G59">
        <v>27</v>
      </c>
      <c r="H59">
        <v>42</v>
      </c>
      <c r="I59">
        <v>0</v>
      </c>
      <c r="J59" s="38">
        <f aca="true" t="shared" si="14" ref="J59:J94">SUM(G59:I59)</f>
        <v>69</v>
      </c>
      <c r="K59">
        <v>11</v>
      </c>
      <c r="L59">
        <v>58</v>
      </c>
      <c r="M59">
        <v>4</v>
      </c>
      <c r="N59" s="38">
        <f aca="true" t="shared" si="15" ref="N59:N94">SUM(K59:M59)</f>
        <v>73</v>
      </c>
      <c r="O59" s="54">
        <f>(J59-N59)</f>
        <v>-4</v>
      </c>
      <c r="P59" s="38">
        <f>(F59+(O59))</f>
        <v>-37</v>
      </c>
      <c r="Q59">
        <v>-2</v>
      </c>
      <c r="R59" s="38">
        <f>(C59+(P59))+Q59</f>
        <v>2694</v>
      </c>
      <c r="S59" s="39">
        <f>((D59)/((C59+R59)/2))*1000</f>
        <v>1.8426386585590566</v>
      </c>
      <c r="T59" s="39">
        <f>((E59)/((C59+R59)/2))*1000</f>
        <v>14.00405380504883</v>
      </c>
      <c r="U59" s="39">
        <f>((O59)/((C59+R59)/2))*1000</f>
        <v>-1.4741109268472452</v>
      </c>
      <c r="V59" s="39">
        <f>((H59-L59)/((C59+R59)/2))*1000</f>
        <v>-5.896443707388981</v>
      </c>
      <c r="W59" s="39">
        <f>((G59-K59)/((C59+R59)/2))*1000</f>
        <v>5.896443707388981</v>
      </c>
      <c r="X59" s="39">
        <f>((I59-M59)/((C59+R59)/2))*1000</f>
        <v>-1.4741109268472452</v>
      </c>
      <c r="Y59" s="39">
        <f>((F59)/((C59+R59)/2))*1000</f>
        <v>-12.161415146489773</v>
      </c>
      <c r="Z59" s="39">
        <f>((P59)/((C59+R59)/2))*1000</f>
        <v>-13.635526073337019</v>
      </c>
      <c r="AA59" s="39"/>
    </row>
    <row r="60" spans="1:26" ht="12.75">
      <c r="A60">
        <v>51002</v>
      </c>
      <c r="B60" t="s">
        <v>181</v>
      </c>
      <c r="C60">
        <v>47379</v>
      </c>
      <c r="D60">
        <v>342</v>
      </c>
      <c r="E60">
        <v>521</v>
      </c>
      <c r="F60">
        <v>-179</v>
      </c>
      <c r="G60">
        <v>366</v>
      </c>
      <c r="H60">
        <v>762</v>
      </c>
      <c r="I60">
        <v>40</v>
      </c>
      <c r="J60" s="38">
        <f t="shared" si="14"/>
        <v>1168</v>
      </c>
      <c r="K60">
        <v>255</v>
      </c>
      <c r="L60">
        <v>822</v>
      </c>
      <c r="M60">
        <v>65</v>
      </c>
      <c r="N60" s="38">
        <f t="shared" si="15"/>
        <v>1142</v>
      </c>
      <c r="O60" s="54">
        <f aca="true" t="shared" si="16" ref="O60:O94">(J60-N60)</f>
        <v>26</v>
      </c>
      <c r="P60" s="38">
        <f aca="true" t="shared" si="17" ref="P60:P94">(F60+(O60))</f>
        <v>-153</v>
      </c>
      <c r="Q60">
        <v>11</v>
      </c>
      <c r="R60" s="38">
        <f aca="true" t="shared" si="18" ref="R60:R94">(C60+(P60))+Q60</f>
        <v>47237</v>
      </c>
      <c r="S60" s="39">
        <f aca="true" t="shared" si="19" ref="S60:S95">((D60)/((C60+R60)/2))*1000</f>
        <v>7.229221273357572</v>
      </c>
      <c r="T60" s="39">
        <f aca="true" t="shared" si="20" ref="T60:T95">((E60)/((C60+R60)/2))*1000</f>
        <v>11.012936501226008</v>
      </c>
      <c r="U60" s="39">
        <f aca="true" t="shared" si="21" ref="U60:U95">((O60)/((C60+R60)/2))*1000</f>
        <v>0.5495899213663651</v>
      </c>
      <c r="V60" s="39">
        <f aca="true" t="shared" si="22" ref="V60:V95">((H60-L60)/((C60+R60)/2))*1000</f>
        <v>-1.268284433922381</v>
      </c>
      <c r="W60" s="39">
        <f aca="true" t="shared" si="23" ref="W60:W95">((G60-K60)/((C60+R60)/2))*1000</f>
        <v>2.346326202756405</v>
      </c>
      <c r="X60" s="39">
        <f aca="true" t="shared" si="24" ref="X60:X95">((I60-M60)/((C60+R60)/2))*1000</f>
        <v>-0.5284518474676587</v>
      </c>
      <c r="Y60" s="39">
        <f aca="true" t="shared" si="25" ref="Y60:Y95">((F60)/((C60+R60)/2))*1000</f>
        <v>-3.783715227868437</v>
      </c>
      <c r="Z60" s="39">
        <f aca="true" t="shared" si="26" ref="Z60:Z95">((P60)/((C60+R60)/2))*1000</f>
        <v>-3.2341253065020714</v>
      </c>
    </row>
    <row r="61" spans="1:26" ht="12.75">
      <c r="A61">
        <v>51003</v>
      </c>
      <c r="B61" t="s">
        <v>182</v>
      </c>
      <c r="C61">
        <v>566</v>
      </c>
      <c r="D61">
        <v>9</v>
      </c>
      <c r="E61">
        <v>5</v>
      </c>
      <c r="F61">
        <v>4</v>
      </c>
      <c r="G61">
        <v>1</v>
      </c>
      <c r="H61">
        <v>14</v>
      </c>
      <c r="I61">
        <v>0</v>
      </c>
      <c r="J61" s="38">
        <f t="shared" si="14"/>
        <v>15</v>
      </c>
      <c r="K61">
        <v>4</v>
      </c>
      <c r="L61">
        <v>27</v>
      </c>
      <c r="M61">
        <v>0</v>
      </c>
      <c r="N61" s="38">
        <f t="shared" si="15"/>
        <v>31</v>
      </c>
      <c r="O61" s="54">
        <f t="shared" si="16"/>
        <v>-16</v>
      </c>
      <c r="P61" s="38">
        <f t="shared" si="17"/>
        <v>-12</v>
      </c>
      <c r="Q61">
        <v>0</v>
      </c>
      <c r="R61" s="38">
        <f t="shared" si="18"/>
        <v>554</v>
      </c>
      <c r="S61" s="39">
        <f t="shared" si="19"/>
        <v>16.07142857142857</v>
      </c>
      <c r="T61" s="39">
        <f t="shared" si="20"/>
        <v>8.928571428571429</v>
      </c>
      <c r="U61" s="39">
        <f t="shared" si="21"/>
        <v>-28.57142857142857</v>
      </c>
      <c r="V61" s="39">
        <f t="shared" si="22"/>
        <v>-23.214285714285715</v>
      </c>
      <c r="W61" s="39">
        <f t="shared" si="23"/>
        <v>-5.357142857142857</v>
      </c>
      <c r="X61" s="39">
        <f t="shared" si="24"/>
        <v>0</v>
      </c>
      <c r="Y61" s="39">
        <f t="shared" si="25"/>
        <v>7.142857142857142</v>
      </c>
      <c r="Z61" s="39">
        <f t="shared" si="26"/>
        <v>-21.428571428571427</v>
      </c>
    </row>
    <row r="62" spans="1:26" ht="12.75">
      <c r="A62">
        <v>51004</v>
      </c>
      <c r="B62" t="s">
        <v>183</v>
      </c>
      <c r="C62">
        <v>5949</v>
      </c>
      <c r="D62">
        <v>39</v>
      </c>
      <c r="E62">
        <v>72</v>
      </c>
      <c r="F62">
        <v>-33</v>
      </c>
      <c r="G62">
        <v>49</v>
      </c>
      <c r="H62">
        <v>147</v>
      </c>
      <c r="I62">
        <v>8</v>
      </c>
      <c r="J62" s="38">
        <f t="shared" si="14"/>
        <v>204</v>
      </c>
      <c r="K62">
        <v>33</v>
      </c>
      <c r="L62">
        <v>132</v>
      </c>
      <c r="M62">
        <v>31</v>
      </c>
      <c r="N62" s="38">
        <f t="shared" si="15"/>
        <v>196</v>
      </c>
      <c r="O62" s="54">
        <f t="shared" si="16"/>
        <v>8</v>
      </c>
      <c r="P62" s="38">
        <f t="shared" si="17"/>
        <v>-25</v>
      </c>
      <c r="Q62">
        <v>-5</v>
      </c>
      <c r="R62" s="38">
        <f t="shared" si="18"/>
        <v>5919</v>
      </c>
      <c r="S62" s="39">
        <f t="shared" si="19"/>
        <v>6.572295247724975</v>
      </c>
      <c r="T62" s="39">
        <f t="shared" si="20"/>
        <v>12.133468149646108</v>
      </c>
      <c r="U62" s="39">
        <f t="shared" si="21"/>
        <v>1.3481631277384565</v>
      </c>
      <c r="V62" s="39">
        <f t="shared" si="22"/>
        <v>2.5278058645096055</v>
      </c>
      <c r="W62" s="39">
        <f t="shared" si="23"/>
        <v>2.696326255476913</v>
      </c>
      <c r="X62" s="39">
        <f t="shared" si="24"/>
        <v>-3.875968992248062</v>
      </c>
      <c r="Y62" s="39">
        <f t="shared" si="25"/>
        <v>-5.5611729019211324</v>
      </c>
      <c r="Z62" s="39">
        <f t="shared" si="26"/>
        <v>-4.213009774182677</v>
      </c>
    </row>
    <row r="63" spans="1:26" ht="12.75">
      <c r="A63">
        <v>51005</v>
      </c>
      <c r="B63" t="s">
        <v>184</v>
      </c>
      <c r="C63">
        <v>4863</v>
      </c>
      <c r="D63">
        <v>32</v>
      </c>
      <c r="E63">
        <v>51</v>
      </c>
      <c r="F63">
        <v>-19</v>
      </c>
      <c r="G63">
        <v>24</v>
      </c>
      <c r="H63">
        <v>135</v>
      </c>
      <c r="I63">
        <v>3</v>
      </c>
      <c r="J63" s="38">
        <f t="shared" si="14"/>
        <v>162</v>
      </c>
      <c r="K63">
        <v>10</v>
      </c>
      <c r="L63">
        <v>145</v>
      </c>
      <c r="M63">
        <v>13</v>
      </c>
      <c r="N63" s="38">
        <f t="shared" si="15"/>
        <v>168</v>
      </c>
      <c r="O63" s="54">
        <f t="shared" si="16"/>
        <v>-6</v>
      </c>
      <c r="P63" s="38">
        <f t="shared" si="17"/>
        <v>-25</v>
      </c>
      <c r="Q63">
        <v>4</v>
      </c>
      <c r="R63" s="38">
        <f t="shared" si="18"/>
        <v>4842</v>
      </c>
      <c r="S63" s="39">
        <f t="shared" si="19"/>
        <v>6.594538897475529</v>
      </c>
      <c r="T63" s="39">
        <f t="shared" si="20"/>
        <v>10.510046367851622</v>
      </c>
      <c r="U63" s="39">
        <f t="shared" si="21"/>
        <v>-1.2364760432766615</v>
      </c>
      <c r="V63" s="39">
        <f t="shared" si="22"/>
        <v>-2.060793405461103</v>
      </c>
      <c r="W63" s="39">
        <f t="shared" si="23"/>
        <v>2.8851107676455436</v>
      </c>
      <c r="X63" s="39">
        <f t="shared" si="24"/>
        <v>-2.060793405461103</v>
      </c>
      <c r="Y63" s="39">
        <f t="shared" si="25"/>
        <v>-3.9155074703760953</v>
      </c>
      <c r="Z63" s="39">
        <f t="shared" si="26"/>
        <v>-5.151983513652756</v>
      </c>
    </row>
    <row r="64" spans="1:26" ht="12.75">
      <c r="A64">
        <v>51006</v>
      </c>
      <c r="B64" t="s">
        <v>185</v>
      </c>
      <c r="C64">
        <v>2586</v>
      </c>
      <c r="D64">
        <v>19</v>
      </c>
      <c r="E64">
        <v>26</v>
      </c>
      <c r="F64">
        <v>-7</v>
      </c>
      <c r="G64">
        <v>8</v>
      </c>
      <c r="H64">
        <v>108</v>
      </c>
      <c r="I64">
        <v>1</v>
      </c>
      <c r="J64" s="38">
        <f t="shared" si="14"/>
        <v>117</v>
      </c>
      <c r="K64">
        <v>11</v>
      </c>
      <c r="L64">
        <v>99</v>
      </c>
      <c r="M64">
        <v>4</v>
      </c>
      <c r="N64" s="38">
        <f t="shared" si="15"/>
        <v>114</v>
      </c>
      <c r="O64" s="54">
        <f t="shared" si="16"/>
        <v>3</v>
      </c>
      <c r="P64" s="38">
        <f t="shared" si="17"/>
        <v>-4</v>
      </c>
      <c r="Q64">
        <v>2</v>
      </c>
      <c r="R64" s="38">
        <f t="shared" si="18"/>
        <v>2584</v>
      </c>
      <c r="S64" s="39">
        <f t="shared" si="19"/>
        <v>7.350096711798839</v>
      </c>
      <c r="T64" s="39">
        <f t="shared" si="20"/>
        <v>10.058027079303676</v>
      </c>
      <c r="U64" s="39">
        <f t="shared" si="21"/>
        <v>1.1605415860735009</v>
      </c>
      <c r="V64" s="39">
        <f t="shared" si="22"/>
        <v>3.481624758220503</v>
      </c>
      <c r="W64" s="39">
        <f t="shared" si="23"/>
        <v>-1.1605415860735009</v>
      </c>
      <c r="X64" s="39">
        <f t="shared" si="24"/>
        <v>-1.1605415860735009</v>
      </c>
      <c r="Y64" s="39">
        <f t="shared" si="25"/>
        <v>-2.7079303675048356</v>
      </c>
      <c r="Z64" s="39">
        <f t="shared" si="26"/>
        <v>-1.5473887814313345</v>
      </c>
    </row>
    <row r="65" spans="1:26" ht="12.75">
      <c r="A65">
        <v>51007</v>
      </c>
      <c r="B65" t="s">
        <v>186</v>
      </c>
      <c r="C65">
        <v>678</v>
      </c>
      <c r="D65">
        <v>5</v>
      </c>
      <c r="E65">
        <v>8</v>
      </c>
      <c r="F65">
        <v>-3</v>
      </c>
      <c r="G65">
        <v>2</v>
      </c>
      <c r="H65">
        <v>14</v>
      </c>
      <c r="I65">
        <v>0</v>
      </c>
      <c r="J65" s="38">
        <f t="shared" si="14"/>
        <v>16</v>
      </c>
      <c r="K65">
        <v>6</v>
      </c>
      <c r="L65">
        <v>11</v>
      </c>
      <c r="M65">
        <v>0</v>
      </c>
      <c r="N65" s="38">
        <f t="shared" si="15"/>
        <v>17</v>
      </c>
      <c r="O65" s="54">
        <f t="shared" si="16"/>
        <v>-1</v>
      </c>
      <c r="P65" s="38">
        <f t="shared" si="17"/>
        <v>-4</v>
      </c>
      <c r="Q65">
        <v>2</v>
      </c>
      <c r="R65" s="38">
        <f t="shared" si="18"/>
        <v>676</v>
      </c>
      <c r="S65" s="39">
        <f t="shared" si="19"/>
        <v>7.385524372230428</v>
      </c>
      <c r="T65" s="39">
        <f t="shared" si="20"/>
        <v>11.816838995568686</v>
      </c>
      <c r="U65" s="39">
        <f t="shared" si="21"/>
        <v>-1.4771048744460857</v>
      </c>
      <c r="V65" s="39">
        <f t="shared" si="22"/>
        <v>4.431314623338257</v>
      </c>
      <c r="W65" s="39">
        <f t="shared" si="23"/>
        <v>-5.908419497784343</v>
      </c>
      <c r="X65" s="39">
        <f t="shared" si="24"/>
        <v>0</v>
      </c>
      <c r="Y65" s="39">
        <f t="shared" si="25"/>
        <v>-4.431314623338257</v>
      </c>
      <c r="Z65" s="39">
        <f t="shared" si="26"/>
        <v>-5.908419497784343</v>
      </c>
    </row>
    <row r="66" spans="1:26" ht="12.75">
      <c r="A66">
        <v>51008</v>
      </c>
      <c r="B66" t="s">
        <v>187</v>
      </c>
      <c r="C66">
        <v>1540</v>
      </c>
      <c r="D66">
        <v>10</v>
      </c>
      <c r="E66">
        <v>19</v>
      </c>
      <c r="F66">
        <v>-9</v>
      </c>
      <c r="G66">
        <v>5</v>
      </c>
      <c r="H66">
        <v>30</v>
      </c>
      <c r="I66">
        <v>2</v>
      </c>
      <c r="J66" s="38">
        <f t="shared" si="14"/>
        <v>37</v>
      </c>
      <c r="K66">
        <v>6</v>
      </c>
      <c r="L66">
        <v>54</v>
      </c>
      <c r="M66">
        <v>8</v>
      </c>
      <c r="N66" s="38">
        <f t="shared" si="15"/>
        <v>68</v>
      </c>
      <c r="O66" s="54">
        <f t="shared" si="16"/>
        <v>-31</v>
      </c>
      <c r="P66" s="38">
        <f t="shared" si="17"/>
        <v>-40</v>
      </c>
      <c r="Q66">
        <v>1</v>
      </c>
      <c r="R66" s="38">
        <f t="shared" si="18"/>
        <v>1501</v>
      </c>
      <c r="S66" s="39">
        <f t="shared" si="19"/>
        <v>6.576783952647156</v>
      </c>
      <c r="T66" s="39">
        <f t="shared" si="20"/>
        <v>12.495889510029595</v>
      </c>
      <c r="U66" s="39">
        <f t="shared" si="21"/>
        <v>-20.388030253206182</v>
      </c>
      <c r="V66" s="39">
        <f t="shared" si="22"/>
        <v>-15.784281486353173</v>
      </c>
      <c r="W66" s="39">
        <f t="shared" si="23"/>
        <v>-0.6576783952647156</v>
      </c>
      <c r="X66" s="39">
        <f t="shared" si="24"/>
        <v>-3.946070371588293</v>
      </c>
      <c r="Y66" s="39">
        <f t="shared" si="25"/>
        <v>-5.91910555738244</v>
      </c>
      <c r="Z66" s="39">
        <f t="shared" si="26"/>
        <v>-26.307135810588623</v>
      </c>
    </row>
    <row r="67" spans="1:26" ht="12.75">
      <c r="A67">
        <v>51010</v>
      </c>
      <c r="B67" t="s">
        <v>303</v>
      </c>
      <c r="C67">
        <v>1297</v>
      </c>
      <c r="D67">
        <v>8</v>
      </c>
      <c r="E67">
        <v>17</v>
      </c>
      <c r="F67">
        <v>-9</v>
      </c>
      <c r="G67">
        <v>3</v>
      </c>
      <c r="H67">
        <v>27</v>
      </c>
      <c r="I67">
        <v>0</v>
      </c>
      <c r="J67" s="38">
        <f t="shared" si="14"/>
        <v>30</v>
      </c>
      <c r="K67">
        <v>1</v>
      </c>
      <c r="L67">
        <v>37</v>
      </c>
      <c r="M67">
        <v>2</v>
      </c>
      <c r="N67" s="38">
        <f t="shared" si="15"/>
        <v>40</v>
      </c>
      <c r="O67" s="54">
        <f t="shared" si="16"/>
        <v>-10</v>
      </c>
      <c r="P67" s="38">
        <f t="shared" si="17"/>
        <v>-19</v>
      </c>
      <c r="Q67">
        <v>0</v>
      </c>
      <c r="R67" s="38">
        <f t="shared" si="18"/>
        <v>1278</v>
      </c>
      <c r="S67" s="39">
        <f t="shared" si="19"/>
        <v>6.2135922330097095</v>
      </c>
      <c r="T67" s="39">
        <f t="shared" si="20"/>
        <v>13.20388349514563</v>
      </c>
      <c r="U67" s="39">
        <f t="shared" si="21"/>
        <v>-7.766990291262136</v>
      </c>
      <c r="V67" s="39">
        <f t="shared" si="22"/>
        <v>-7.766990291262136</v>
      </c>
      <c r="W67" s="39">
        <f t="shared" si="23"/>
        <v>1.5533980582524274</v>
      </c>
      <c r="X67" s="39">
        <f t="shared" si="24"/>
        <v>-1.5533980582524274</v>
      </c>
      <c r="Y67" s="39">
        <f t="shared" si="25"/>
        <v>-6.990291262135923</v>
      </c>
      <c r="Z67" s="39">
        <f t="shared" si="26"/>
        <v>-14.757281553398059</v>
      </c>
    </row>
    <row r="68" spans="1:26" ht="12.75">
      <c r="A68">
        <v>51011</v>
      </c>
      <c r="B68" t="s">
        <v>188</v>
      </c>
      <c r="C68">
        <v>1063</v>
      </c>
      <c r="D68">
        <v>4</v>
      </c>
      <c r="E68">
        <v>9</v>
      </c>
      <c r="F68">
        <v>-5</v>
      </c>
      <c r="G68">
        <v>12</v>
      </c>
      <c r="H68">
        <v>53</v>
      </c>
      <c r="I68">
        <v>1</v>
      </c>
      <c r="J68" s="38">
        <f t="shared" si="14"/>
        <v>66</v>
      </c>
      <c r="K68">
        <v>3</v>
      </c>
      <c r="L68">
        <v>35</v>
      </c>
      <c r="M68">
        <v>13</v>
      </c>
      <c r="N68" s="38">
        <f t="shared" si="15"/>
        <v>51</v>
      </c>
      <c r="O68" s="54">
        <f t="shared" si="16"/>
        <v>15</v>
      </c>
      <c r="P68" s="38">
        <f t="shared" si="17"/>
        <v>10</v>
      </c>
      <c r="Q68">
        <v>-1</v>
      </c>
      <c r="R68" s="38">
        <f t="shared" si="18"/>
        <v>1072</v>
      </c>
      <c r="S68" s="39">
        <f t="shared" si="19"/>
        <v>3.747072599531616</v>
      </c>
      <c r="T68" s="39">
        <f t="shared" si="20"/>
        <v>8.430913348946136</v>
      </c>
      <c r="U68" s="39">
        <f t="shared" si="21"/>
        <v>14.05152224824356</v>
      </c>
      <c r="V68" s="39">
        <f t="shared" si="22"/>
        <v>16.861826697892273</v>
      </c>
      <c r="W68" s="39">
        <f t="shared" si="23"/>
        <v>8.430913348946136</v>
      </c>
      <c r="X68" s="39">
        <f t="shared" si="24"/>
        <v>-11.241217798594848</v>
      </c>
      <c r="Y68" s="39">
        <f t="shared" si="25"/>
        <v>-4.68384074941452</v>
      </c>
      <c r="Z68" s="39">
        <f t="shared" si="26"/>
        <v>9.36768149882904</v>
      </c>
    </row>
    <row r="69" spans="1:26" ht="12.75">
      <c r="A69">
        <v>51012</v>
      </c>
      <c r="B69" t="s">
        <v>189</v>
      </c>
      <c r="C69">
        <v>6467</v>
      </c>
      <c r="D69">
        <v>52</v>
      </c>
      <c r="E69">
        <v>52</v>
      </c>
      <c r="F69">
        <v>0</v>
      </c>
      <c r="G69">
        <v>30</v>
      </c>
      <c r="H69">
        <v>127</v>
      </c>
      <c r="I69">
        <v>11</v>
      </c>
      <c r="J69" s="38">
        <f t="shared" si="14"/>
        <v>168</v>
      </c>
      <c r="K69">
        <v>8</v>
      </c>
      <c r="L69">
        <v>106</v>
      </c>
      <c r="M69">
        <v>27</v>
      </c>
      <c r="N69" s="38">
        <f t="shared" si="15"/>
        <v>141</v>
      </c>
      <c r="O69" s="54">
        <f t="shared" si="16"/>
        <v>27</v>
      </c>
      <c r="P69" s="38">
        <f t="shared" si="17"/>
        <v>27</v>
      </c>
      <c r="Q69">
        <v>-2</v>
      </c>
      <c r="R69" s="38">
        <f t="shared" si="18"/>
        <v>6492</v>
      </c>
      <c r="S69" s="39">
        <f t="shared" si="19"/>
        <v>8.025310594953314</v>
      </c>
      <c r="T69" s="39">
        <f t="shared" si="20"/>
        <v>8.025310594953314</v>
      </c>
      <c r="U69" s="39">
        <f t="shared" si="21"/>
        <v>4.166988193533451</v>
      </c>
      <c r="V69" s="39">
        <f t="shared" si="22"/>
        <v>3.2409908171926847</v>
      </c>
      <c r="W69" s="39">
        <f t="shared" si="23"/>
        <v>3.395323713249479</v>
      </c>
      <c r="X69" s="39">
        <f t="shared" si="24"/>
        <v>-2.469326336908712</v>
      </c>
      <c r="Y69" s="39">
        <f t="shared" si="25"/>
        <v>0</v>
      </c>
      <c r="Z69" s="39">
        <f t="shared" si="26"/>
        <v>4.166988193533451</v>
      </c>
    </row>
    <row r="70" spans="1:26" ht="12.75">
      <c r="A70">
        <v>51013</v>
      </c>
      <c r="B70" t="s">
        <v>190</v>
      </c>
      <c r="C70">
        <v>4752</v>
      </c>
      <c r="D70">
        <v>33</v>
      </c>
      <c r="E70">
        <v>43</v>
      </c>
      <c r="F70">
        <v>-10</v>
      </c>
      <c r="G70">
        <v>20</v>
      </c>
      <c r="H70">
        <v>130</v>
      </c>
      <c r="I70">
        <v>1</v>
      </c>
      <c r="J70" s="38">
        <f t="shared" si="14"/>
        <v>151</v>
      </c>
      <c r="K70">
        <v>11</v>
      </c>
      <c r="L70">
        <v>114</v>
      </c>
      <c r="M70">
        <v>13</v>
      </c>
      <c r="N70" s="38">
        <f t="shared" si="15"/>
        <v>138</v>
      </c>
      <c r="O70" s="54">
        <f t="shared" si="16"/>
        <v>13</v>
      </c>
      <c r="P70" s="38">
        <f t="shared" si="17"/>
        <v>3</v>
      </c>
      <c r="Q70">
        <v>-1</v>
      </c>
      <c r="R70" s="38">
        <f t="shared" si="18"/>
        <v>4754</v>
      </c>
      <c r="S70" s="39">
        <f t="shared" si="19"/>
        <v>6.942983378918577</v>
      </c>
      <c r="T70" s="39">
        <f t="shared" si="20"/>
        <v>9.04691773616663</v>
      </c>
      <c r="U70" s="39">
        <f t="shared" si="21"/>
        <v>2.73511466442247</v>
      </c>
      <c r="V70" s="39">
        <f t="shared" si="22"/>
        <v>3.366294971596886</v>
      </c>
      <c r="W70" s="39">
        <f t="shared" si="23"/>
        <v>1.8935409215232486</v>
      </c>
      <c r="X70" s="39">
        <f t="shared" si="24"/>
        <v>-2.524721228697665</v>
      </c>
      <c r="Y70" s="39">
        <f t="shared" si="25"/>
        <v>-2.103934357248054</v>
      </c>
      <c r="Z70" s="39">
        <f t="shared" si="26"/>
        <v>0.6311803071744162</v>
      </c>
    </row>
    <row r="71" spans="1:26" ht="12.75">
      <c r="A71">
        <v>51014</v>
      </c>
      <c r="B71" t="s">
        <v>191</v>
      </c>
      <c r="C71">
        <v>443</v>
      </c>
      <c r="D71">
        <v>2</v>
      </c>
      <c r="E71">
        <v>3</v>
      </c>
      <c r="F71">
        <v>-1</v>
      </c>
      <c r="G71">
        <v>1</v>
      </c>
      <c r="H71">
        <v>20</v>
      </c>
      <c r="I71">
        <v>0</v>
      </c>
      <c r="J71" s="38">
        <f t="shared" si="14"/>
        <v>21</v>
      </c>
      <c r="K71">
        <v>2</v>
      </c>
      <c r="L71">
        <v>11</v>
      </c>
      <c r="M71">
        <v>4</v>
      </c>
      <c r="N71" s="38">
        <f t="shared" si="15"/>
        <v>17</v>
      </c>
      <c r="O71" s="54">
        <f t="shared" si="16"/>
        <v>4</v>
      </c>
      <c r="P71" s="38">
        <f t="shared" si="17"/>
        <v>3</v>
      </c>
      <c r="Q71">
        <v>0</v>
      </c>
      <c r="R71" s="38">
        <f t="shared" si="18"/>
        <v>446</v>
      </c>
      <c r="S71" s="39">
        <f t="shared" si="19"/>
        <v>4.499437570303712</v>
      </c>
      <c r="T71" s="39">
        <f t="shared" si="20"/>
        <v>6.749156355455568</v>
      </c>
      <c r="U71" s="39">
        <f t="shared" si="21"/>
        <v>8.998875140607424</v>
      </c>
      <c r="V71" s="39">
        <f t="shared" si="22"/>
        <v>20.247469066366705</v>
      </c>
      <c r="W71" s="39">
        <f t="shared" si="23"/>
        <v>-2.249718785151856</v>
      </c>
      <c r="X71" s="39">
        <f t="shared" si="24"/>
        <v>-8.998875140607424</v>
      </c>
      <c r="Y71" s="39">
        <f t="shared" si="25"/>
        <v>-2.249718785151856</v>
      </c>
      <c r="Z71" s="39">
        <f t="shared" si="26"/>
        <v>6.749156355455568</v>
      </c>
    </row>
    <row r="72" spans="1:26" ht="12.75">
      <c r="A72">
        <v>51015</v>
      </c>
      <c r="B72" t="s">
        <v>192</v>
      </c>
      <c r="C72">
        <v>988</v>
      </c>
      <c r="D72">
        <v>7</v>
      </c>
      <c r="E72">
        <v>22</v>
      </c>
      <c r="F72">
        <v>-15</v>
      </c>
      <c r="G72">
        <v>2</v>
      </c>
      <c r="H72">
        <v>35</v>
      </c>
      <c r="I72">
        <v>0</v>
      </c>
      <c r="J72" s="38">
        <f t="shared" si="14"/>
        <v>37</v>
      </c>
      <c r="K72">
        <v>2</v>
      </c>
      <c r="L72">
        <v>37</v>
      </c>
      <c r="M72">
        <v>6</v>
      </c>
      <c r="N72" s="38">
        <f t="shared" si="15"/>
        <v>45</v>
      </c>
      <c r="O72" s="54">
        <f t="shared" si="16"/>
        <v>-8</v>
      </c>
      <c r="P72" s="38">
        <f t="shared" si="17"/>
        <v>-23</v>
      </c>
      <c r="Q72">
        <v>2</v>
      </c>
      <c r="R72" s="38">
        <f t="shared" si="18"/>
        <v>967</v>
      </c>
      <c r="S72" s="39">
        <f t="shared" si="19"/>
        <v>7.161125319693095</v>
      </c>
      <c r="T72" s="39">
        <f t="shared" si="20"/>
        <v>22.506393861892583</v>
      </c>
      <c r="U72" s="39">
        <f t="shared" si="21"/>
        <v>-8.184143222506393</v>
      </c>
      <c r="V72" s="39">
        <f t="shared" si="22"/>
        <v>-2.046035805626598</v>
      </c>
      <c r="W72" s="39">
        <f t="shared" si="23"/>
        <v>0</v>
      </c>
      <c r="X72" s="39">
        <f t="shared" si="24"/>
        <v>-6.138107416879795</v>
      </c>
      <c r="Y72" s="39">
        <f t="shared" si="25"/>
        <v>-15.34526854219949</v>
      </c>
      <c r="Z72" s="39">
        <f t="shared" si="26"/>
        <v>-23.52941176470588</v>
      </c>
    </row>
    <row r="73" spans="1:26" ht="12.75">
      <c r="A73">
        <v>51016</v>
      </c>
      <c r="B73" t="s">
        <v>193</v>
      </c>
      <c r="C73">
        <v>4463</v>
      </c>
      <c r="D73">
        <v>27</v>
      </c>
      <c r="E73">
        <v>54</v>
      </c>
      <c r="F73">
        <v>-27</v>
      </c>
      <c r="G73">
        <v>15</v>
      </c>
      <c r="H73">
        <v>120</v>
      </c>
      <c r="I73">
        <v>4</v>
      </c>
      <c r="J73" s="38">
        <f t="shared" si="14"/>
        <v>139</v>
      </c>
      <c r="K73">
        <v>13</v>
      </c>
      <c r="L73">
        <v>136</v>
      </c>
      <c r="M73">
        <v>24</v>
      </c>
      <c r="N73" s="38">
        <f t="shared" si="15"/>
        <v>173</v>
      </c>
      <c r="O73" s="54">
        <f t="shared" si="16"/>
        <v>-34</v>
      </c>
      <c r="P73" s="38">
        <f t="shared" si="17"/>
        <v>-61</v>
      </c>
      <c r="Q73">
        <v>1</v>
      </c>
      <c r="R73" s="38">
        <f t="shared" si="18"/>
        <v>4403</v>
      </c>
      <c r="S73" s="39">
        <f t="shared" si="19"/>
        <v>6.090683510038349</v>
      </c>
      <c r="T73" s="39">
        <f t="shared" si="20"/>
        <v>12.181367020076697</v>
      </c>
      <c r="U73" s="39">
        <f t="shared" si="21"/>
        <v>-7.669749605233476</v>
      </c>
      <c r="V73" s="39">
        <f t="shared" si="22"/>
        <v>-3.609293931874577</v>
      </c>
      <c r="W73" s="39">
        <f t="shared" si="23"/>
        <v>0.45116174148432214</v>
      </c>
      <c r="X73" s="39">
        <f t="shared" si="24"/>
        <v>-4.511617414843221</v>
      </c>
      <c r="Y73" s="39">
        <f t="shared" si="25"/>
        <v>-6.090683510038349</v>
      </c>
      <c r="Z73" s="39">
        <f t="shared" si="26"/>
        <v>-13.760433115271827</v>
      </c>
    </row>
    <row r="74" spans="1:26" ht="12.75">
      <c r="A74">
        <v>51017</v>
      </c>
      <c r="B74" t="s">
        <v>194</v>
      </c>
      <c r="C74">
        <v>10508</v>
      </c>
      <c r="D74">
        <v>64</v>
      </c>
      <c r="E74">
        <v>140</v>
      </c>
      <c r="F74">
        <v>-76</v>
      </c>
      <c r="G74">
        <v>53</v>
      </c>
      <c r="H74">
        <v>167</v>
      </c>
      <c r="I74">
        <v>8</v>
      </c>
      <c r="J74" s="38">
        <f t="shared" si="14"/>
        <v>228</v>
      </c>
      <c r="K74">
        <v>40</v>
      </c>
      <c r="L74">
        <v>189</v>
      </c>
      <c r="M74">
        <v>31</v>
      </c>
      <c r="N74" s="38">
        <f t="shared" si="15"/>
        <v>260</v>
      </c>
      <c r="O74" s="54">
        <f t="shared" si="16"/>
        <v>-32</v>
      </c>
      <c r="P74" s="38">
        <f t="shared" si="17"/>
        <v>-108</v>
      </c>
      <c r="Q74">
        <v>13</v>
      </c>
      <c r="R74" s="38">
        <f t="shared" si="18"/>
        <v>10413</v>
      </c>
      <c r="S74" s="39">
        <f t="shared" si="19"/>
        <v>6.118254385545624</v>
      </c>
      <c r="T74" s="39">
        <f t="shared" si="20"/>
        <v>13.383681468381052</v>
      </c>
      <c r="U74" s="39">
        <f t="shared" si="21"/>
        <v>-3.059127192772812</v>
      </c>
      <c r="V74" s="39">
        <f t="shared" si="22"/>
        <v>-2.1031499450313085</v>
      </c>
      <c r="W74" s="39">
        <f t="shared" si="23"/>
        <v>1.2427704220639548</v>
      </c>
      <c r="X74" s="39">
        <f t="shared" si="24"/>
        <v>-2.1987476698054587</v>
      </c>
      <c r="Y74" s="39">
        <f t="shared" si="25"/>
        <v>-7.265427082835428</v>
      </c>
      <c r="Z74" s="39">
        <f t="shared" si="26"/>
        <v>-10.324554275608241</v>
      </c>
    </row>
    <row r="75" spans="1:26" ht="12.75">
      <c r="A75">
        <v>51018</v>
      </c>
      <c r="B75" t="s">
        <v>195</v>
      </c>
      <c r="C75">
        <v>4586</v>
      </c>
      <c r="D75">
        <v>34</v>
      </c>
      <c r="E75">
        <v>44</v>
      </c>
      <c r="F75">
        <v>-10</v>
      </c>
      <c r="G75">
        <v>29</v>
      </c>
      <c r="H75">
        <v>132</v>
      </c>
      <c r="I75">
        <v>11</v>
      </c>
      <c r="J75" s="38">
        <f t="shared" si="14"/>
        <v>172</v>
      </c>
      <c r="K75">
        <v>19</v>
      </c>
      <c r="L75">
        <v>143</v>
      </c>
      <c r="M75">
        <v>28</v>
      </c>
      <c r="N75" s="38">
        <f t="shared" si="15"/>
        <v>190</v>
      </c>
      <c r="O75" s="54">
        <f t="shared" si="16"/>
        <v>-18</v>
      </c>
      <c r="P75" s="38">
        <f t="shared" si="17"/>
        <v>-28</v>
      </c>
      <c r="Q75">
        <v>-2</v>
      </c>
      <c r="R75" s="38">
        <f t="shared" si="18"/>
        <v>4556</v>
      </c>
      <c r="S75" s="39">
        <f t="shared" si="19"/>
        <v>7.438197330999781</v>
      </c>
      <c r="T75" s="39">
        <f t="shared" si="20"/>
        <v>9.625902428352658</v>
      </c>
      <c r="U75" s="39">
        <f t="shared" si="21"/>
        <v>-3.937869175235178</v>
      </c>
      <c r="V75" s="39">
        <f t="shared" si="22"/>
        <v>-2.4064756070881645</v>
      </c>
      <c r="W75" s="39">
        <f t="shared" si="23"/>
        <v>2.187705097352877</v>
      </c>
      <c r="X75" s="39">
        <f t="shared" si="24"/>
        <v>-3.7190986654998905</v>
      </c>
      <c r="Y75" s="39">
        <f t="shared" si="25"/>
        <v>-2.187705097352877</v>
      </c>
      <c r="Z75" s="39">
        <f t="shared" si="26"/>
        <v>-6.1255742725880555</v>
      </c>
    </row>
    <row r="76" spans="1:26" ht="12.75">
      <c r="A76">
        <v>51020</v>
      </c>
      <c r="B76" t="s">
        <v>196</v>
      </c>
      <c r="C76">
        <v>2913</v>
      </c>
      <c r="D76">
        <v>26</v>
      </c>
      <c r="E76">
        <v>27</v>
      </c>
      <c r="F76">
        <v>-1</v>
      </c>
      <c r="G76">
        <v>12</v>
      </c>
      <c r="H76">
        <v>86</v>
      </c>
      <c r="I76">
        <v>4</v>
      </c>
      <c r="J76" s="38">
        <f t="shared" si="14"/>
        <v>102</v>
      </c>
      <c r="K76">
        <v>9</v>
      </c>
      <c r="L76">
        <v>72</v>
      </c>
      <c r="M76">
        <v>10</v>
      </c>
      <c r="N76" s="38">
        <f t="shared" si="15"/>
        <v>91</v>
      </c>
      <c r="O76" s="54">
        <f t="shared" si="16"/>
        <v>11</v>
      </c>
      <c r="P76" s="38">
        <f t="shared" si="17"/>
        <v>10</v>
      </c>
      <c r="Q76">
        <v>3</v>
      </c>
      <c r="R76" s="38">
        <f t="shared" si="18"/>
        <v>2926</v>
      </c>
      <c r="S76" s="39">
        <f t="shared" si="19"/>
        <v>8.90563452646001</v>
      </c>
      <c r="T76" s="39">
        <f t="shared" si="20"/>
        <v>9.248158931323857</v>
      </c>
      <c r="U76" s="39">
        <f t="shared" si="21"/>
        <v>3.767768453502312</v>
      </c>
      <c r="V76" s="39">
        <f t="shared" si="22"/>
        <v>4.795341668093852</v>
      </c>
      <c r="W76" s="39">
        <f t="shared" si="23"/>
        <v>1.0275732145915395</v>
      </c>
      <c r="X76" s="39">
        <f t="shared" si="24"/>
        <v>-2.055146429183079</v>
      </c>
      <c r="Y76" s="39">
        <f t="shared" si="25"/>
        <v>-0.3425244048638465</v>
      </c>
      <c r="Z76" s="39">
        <f t="shared" si="26"/>
        <v>3.425244048638466</v>
      </c>
    </row>
    <row r="77" spans="1:26" ht="12.75">
      <c r="A77">
        <v>51021</v>
      </c>
      <c r="B77" t="s">
        <v>197</v>
      </c>
      <c r="C77">
        <v>1716</v>
      </c>
      <c r="D77">
        <v>6</v>
      </c>
      <c r="E77">
        <v>22</v>
      </c>
      <c r="F77">
        <v>-16</v>
      </c>
      <c r="G77">
        <v>4</v>
      </c>
      <c r="H77">
        <v>47</v>
      </c>
      <c r="I77">
        <v>1</v>
      </c>
      <c r="J77" s="38">
        <f t="shared" si="14"/>
        <v>52</v>
      </c>
      <c r="K77">
        <v>9</v>
      </c>
      <c r="L77">
        <v>52</v>
      </c>
      <c r="M77">
        <v>1</v>
      </c>
      <c r="N77" s="38">
        <f t="shared" si="15"/>
        <v>62</v>
      </c>
      <c r="O77" s="54">
        <f t="shared" si="16"/>
        <v>-10</v>
      </c>
      <c r="P77" s="38">
        <f t="shared" si="17"/>
        <v>-26</v>
      </c>
      <c r="Q77">
        <v>4</v>
      </c>
      <c r="R77" s="38">
        <f t="shared" si="18"/>
        <v>1694</v>
      </c>
      <c r="S77" s="39">
        <f t="shared" si="19"/>
        <v>3.5190615835777126</v>
      </c>
      <c r="T77" s="39">
        <f t="shared" si="20"/>
        <v>12.903225806451612</v>
      </c>
      <c r="U77" s="39">
        <f t="shared" si="21"/>
        <v>-5.865102639296188</v>
      </c>
      <c r="V77" s="39">
        <f t="shared" si="22"/>
        <v>-2.932551319648094</v>
      </c>
      <c r="W77" s="39">
        <f t="shared" si="23"/>
        <v>-2.932551319648094</v>
      </c>
      <c r="X77" s="39">
        <f t="shared" si="24"/>
        <v>0</v>
      </c>
      <c r="Y77" s="39">
        <f t="shared" si="25"/>
        <v>-9.3841642228739</v>
      </c>
      <c r="Z77" s="39">
        <f t="shared" si="26"/>
        <v>-15.249266862170089</v>
      </c>
    </row>
    <row r="78" spans="1:26" ht="12.75">
      <c r="A78">
        <v>51022</v>
      </c>
      <c r="B78" t="s">
        <v>198</v>
      </c>
      <c r="C78">
        <v>1651</v>
      </c>
      <c r="D78">
        <v>10</v>
      </c>
      <c r="E78">
        <v>12</v>
      </c>
      <c r="F78">
        <v>-2</v>
      </c>
      <c r="G78">
        <v>5</v>
      </c>
      <c r="H78">
        <v>70</v>
      </c>
      <c r="I78">
        <v>0</v>
      </c>
      <c r="J78" s="38">
        <f t="shared" si="14"/>
        <v>75</v>
      </c>
      <c r="K78">
        <v>4</v>
      </c>
      <c r="L78">
        <v>63</v>
      </c>
      <c r="M78">
        <v>12</v>
      </c>
      <c r="N78" s="38">
        <f t="shared" si="15"/>
        <v>79</v>
      </c>
      <c r="O78" s="54">
        <f t="shared" si="16"/>
        <v>-4</v>
      </c>
      <c r="P78" s="38">
        <f t="shared" si="17"/>
        <v>-6</v>
      </c>
      <c r="Q78">
        <v>-1</v>
      </c>
      <c r="R78" s="38">
        <f t="shared" si="18"/>
        <v>1644</v>
      </c>
      <c r="S78" s="39">
        <f t="shared" si="19"/>
        <v>6.0698027314112295</v>
      </c>
      <c r="T78" s="39">
        <f t="shared" si="20"/>
        <v>7.283763277693476</v>
      </c>
      <c r="U78" s="39">
        <f t="shared" si="21"/>
        <v>-2.4279210925644916</v>
      </c>
      <c r="V78" s="39">
        <f t="shared" si="22"/>
        <v>4.248861911987861</v>
      </c>
      <c r="W78" s="39">
        <f t="shared" si="23"/>
        <v>0.6069802731411229</v>
      </c>
      <c r="X78" s="39">
        <f t="shared" si="24"/>
        <v>-7.283763277693476</v>
      </c>
      <c r="Y78" s="39">
        <f t="shared" si="25"/>
        <v>-1.2139605462822458</v>
      </c>
      <c r="Z78" s="39">
        <f t="shared" si="26"/>
        <v>-3.641881638846738</v>
      </c>
    </row>
    <row r="79" spans="1:26" ht="12.75">
      <c r="A79">
        <v>51023</v>
      </c>
      <c r="B79" t="s">
        <v>199</v>
      </c>
      <c r="C79">
        <v>289</v>
      </c>
      <c r="D79">
        <v>1</v>
      </c>
      <c r="E79">
        <v>6</v>
      </c>
      <c r="F79">
        <v>-5</v>
      </c>
      <c r="G79">
        <v>4</v>
      </c>
      <c r="H79">
        <v>3</v>
      </c>
      <c r="I79">
        <v>2</v>
      </c>
      <c r="J79" s="38">
        <f t="shared" si="14"/>
        <v>9</v>
      </c>
      <c r="K79">
        <v>0</v>
      </c>
      <c r="L79">
        <v>12</v>
      </c>
      <c r="M79">
        <v>0</v>
      </c>
      <c r="N79" s="38">
        <f t="shared" si="15"/>
        <v>12</v>
      </c>
      <c r="O79" s="54">
        <f t="shared" si="16"/>
        <v>-3</v>
      </c>
      <c r="P79" s="38">
        <f t="shared" si="17"/>
        <v>-8</v>
      </c>
      <c r="Q79">
        <v>0</v>
      </c>
      <c r="R79" s="38">
        <f t="shared" si="18"/>
        <v>281</v>
      </c>
      <c r="S79" s="39">
        <f t="shared" si="19"/>
        <v>3.5087719298245617</v>
      </c>
      <c r="T79" s="39">
        <f t="shared" si="20"/>
        <v>21.052631578947366</v>
      </c>
      <c r="U79" s="39">
        <f t="shared" si="21"/>
        <v>-10.526315789473683</v>
      </c>
      <c r="V79" s="39">
        <f t="shared" si="22"/>
        <v>-31.578947368421055</v>
      </c>
      <c r="W79" s="39">
        <f t="shared" si="23"/>
        <v>14.035087719298247</v>
      </c>
      <c r="X79" s="39">
        <f t="shared" si="24"/>
        <v>7.017543859649123</v>
      </c>
      <c r="Y79" s="39">
        <f t="shared" si="25"/>
        <v>-17.543859649122805</v>
      </c>
      <c r="Z79" s="39">
        <f t="shared" si="26"/>
        <v>-28.070175438596493</v>
      </c>
    </row>
    <row r="80" spans="1:26" ht="12.75">
      <c r="A80">
        <v>51024</v>
      </c>
      <c r="B80" t="s">
        <v>200</v>
      </c>
      <c r="C80">
        <v>850</v>
      </c>
      <c r="D80">
        <v>3</v>
      </c>
      <c r="E80">
        <v>12</v>
      </c>
      <c r="F80">
        <v>-9</v>
      </c>
      <c r="G80">
        <v>5</v>
      </c>
      <c r="H80">
        <v>31</v>
      </c>
      <c r="I80">
        <v>0</v>
      </c>
      <c r="J80" s="38">
        <f t="shared" si="14"/>
        <v>36</v>
      </c>
      <c r="K80">
        <v>5</v>
      </c>
      <c r="L80">
        <v>18</v>
      </c>
      <c r="M80">
        <v>1</v>
      </c>
      <c r="N80" s="38">
        <f t="shared" si="15"/>
        <v>24</v>
      </c>
      <c r="O80" s="54">
        <f t="shared" si="16"/>
        <v>12</v>
      </c>
      <c r="P80" s="38">
        <f t="shared" si="17"/>
        <v>3</v>
      </c>
      <c r="Q80">
        <v>0</v>
      </c>
      <c r="R80" s="38">
        <f t="shared" si="18"/>
        <v>853</v>
      </c>
      <c r="S80" s="39">
        <f t="shared" si="19"/>
        <v>3.5231943628890194</v>
      </c>
      <c r="T80" s="39">
        <f t="shared" si="20"/>
        <v>14.092777451556078</v>
      </c>
      <c r="U80" s="39">
        <f t="shared" si="21"/>
        <v>14.092777451556078</v>
      </c>
      <c r="V80" s="39">
        <f t="shared" si="22"/>
        <v>15.267175572519083</v>
      </c>
      <c r="W80" s="39">
        <f t="shared" si="23"/>
        <v>0</v>
      </c>
      <c r="X80" s="39">
        <f t="shared" si="24"/>
        <v>-1.1743981209630063</v>
      </c>
      <c r="Y80" s="39">
        <f t="shared" si="25"/>
        <v>-10.56958308866706</v>
      </c>
      <c r="Z80" s="39">
        <f t="shared" si="26"/>
        <v>3.5231943628890194</v>
      </c>
    </row>
    <row r="81" spans="1:26" ht="12.75">
      <c r="A81">
        <v>51025</v>
      </c>
      <c r="B81" t="s">
        <v>201</v>
      </c>
      <c r="C81">
        <v>4209</v>
      </c>
      <c r="D81">
        <v>33</v>
      </c>
      <c r="E81">
        <v>55</v>
      </c>
      <c r="F81">
        <v>-22</v>
      </c>
      <c r="G81">
        <v>23</v>
      </c>
      <c r="H81">
        <v>115</v>
      </c>
      <c r="I81">
        <v>5</v>
      </c>
      <c r="J81" s="38">
        <f t="shared" si="14"/>
        <v>143</v>
      </c>
      <c r="K81">
        <v>9</v>
      </c>
      <c r="L81">
        <v>92</v>
      </c>
      <c r="M81">
        <v>7</v>
      </c>
      <c r="N81" s="38">
        <f t="shared" si="15"/>
        <v>108</v>
      </c>
      <c r="O81" s="54">
        <f t="shared" si="16"/>
        <v>35</v>
      </c>
      <c r="P81" s="38">
        <f t="shared" si="17"/>
        <v>13</v>
      </c>
      <c r="Q81">
        <v>6</v>
      </c>
      <c r="R81" s="38">
        <f t="shared" si="18"/>
        <v>4228</v>
      </c>
      <c r="S81" s="39">
        <f t="shared" si="19"/>
        <v>7.822685788787484</v>
      </c>
      <c r="T81" s="39">
        <f t="shared" si="20"/>
        <v>13.03780964797914</v>
      </c>
      <c r="U81" s="39">
        <f t="shared" si="21"/>
        <v>8.296787957804906</v>
      </c>
      <c r="V81" s="39">
        <f t="shared" si="22"/>
        <v>5.452174943700368</v>
      </c>
      <c r="W81" s="39">
        <f t="shared" si="23"/>
        <v>3.3187151831219626</v>
      </c>
      <c r="X81" s="39">
        <f t="shared" si="24"/>
        <v>-0.4741021690174233</v>
      </c>
      <c r="Y81" s="39">
        <f t="shared" si="25"/>
        <v>-5.215123859191656</v>
      </c>
      <c r="Z81" s="39">
        <f t="shared" si="26"/>
        <v>3.0816640986132513</v>
      </c>
    </row>
    <row r="82" spans="1:26" ht="12.75">
      <c r="A82">
        <v>51026</v>
      </c>
      <c r="B82" t="s">
        <v>202</v>
      </c>
      <c r="C82">
        <v>11717</v>
      </c>
      <c r="D82">
        <v>99</v>
      </c>
      <c r="E82">
        <v>137</v>
      </c>
      <c r="F82">
        <v>-38</v>
      </c>
      <c r="G82">
        <v>123</v>
      </c>
      <c r="H82">
        <v>340</v>
      </c>
      <c r="I82">
        <v>21</v>
      </c>
      <c r="J82" s="38">
        <f t="shared" si="14"/>
        <v>484</v>
      </c>
      <c r="K82">
        <v>44</v>
      </c>
      <c r="L82">
        <v>320</v>
      </c>
      <c r="M82">
        <v>79</v>
      </c>
      <c r="N82" s="38">
        <f t="shared" si="15"/>
        <v>443</v>
      </c>
      <c r="O82" s="54">
        <f t="shared" si="16"/>
        <v>41</v>
      </c>
      <c r="P82" s="38">
        <f t="shared" si="17"/>
        <v>3</v>
      </c>
      <c r="Q82">
        <v>3</v>
      </c>
      <c r="R82" s="38">
        <f t="shared" si="18"/>
        <v>11723</v>
      </c>
      <c r="S82" s="39">
        <f t="shared" si="19"/>
        <v>8.447098976109215</v>
      </c>
      <c r="T82" s="39">
        <f t="shared" si="20"/>
        <v>11.689419795221843</v>
      </c>
      <c r="U82" s="39">
        <f t="shared" si="21"/>
        <v>3.498293515358362</v>
      </c>
      <c r="V82" s="39">
        <f t="shared" si="22"/>
        <v>1.7064846416382253</v>
      </c>
      <c r="W82" s="39">
        <f t="shared" si="23"/>
        <v>6.7406143344709895</v>
      </c>
      <c r="X82" s="39">
        <f t="shared" si="24"/>
        <v>-4.948805460750853</v>
      </c>
      <c r="Y82" s="39">
        <f t="shared" si="25"/>
        <v>-3.242320819112628</v>
      </c>
      <c r="Z82" s="39">
        <f t="shared" si="26"/>
        <v>0.25597269624573377</v>
      </c>
    </row>
    <row r="83" spans="1:26" ht="12.75">
      <c r="A83">
        <v>51027</v>
      </c>
      <c r="B83" t="s">
        <v>203</v>
      </c>
      <c r="C83">
        <v>440</v>
      </c>
      <c r="D83">
        <v>4</v>
      </c>
      <c r="E83">
        <v>7</v>
      </c>
      <c r="F83">
        <v>-3</v>
      </c>
      <c r="G83">
        <v>1</v>
      </c>
      <c r="H83">
        <v>14</v>
      </c>
      <c r="I83">
        <v>0</v>
      </c>
      <c r="J83" s="38">
        <f t="shared" si="14"/>
        <v>15</v>
      </c>
      <c r="K83">
        <v>0</v>
      </c>
      <c r="L83">
        <v>6</v>
      </c>
      <c r="M83">
        <v>1</v>
      </c>
      <c r="N83" s="38">
        <f t="shared" si="15"/>
        <v>7</v>
      </c>
      <c r="O83" s="54">
        <f t="shared" si="16"/>
        <v>8</v>
      </c>
      <c r="P83" s="38">
        <f t="shared" si="17"/>
        <v>5</v>
      </c>
      <c r="Q83">
        <v>2</v>
      </c>
      <c r="R83" s="38">
        <f t="shared" si="18"/>
        <v>447</v>
      </c>
      <c r="S83" s="39">
        <f t="shared" si="19"/>
        <v>9.019165727170236</v>
      </c>
      <c r="T83" s="39">
        <f t="shared" si="20"/>
        <v>15.783540022547914</v>
      </c>
      <c r="U83" s="39">
        <f t="shared" si="21"/>
        <v>18.038331454340472</v>
      </c>
      <c r="V83" s="39">
        <f t="shared" si="22"/>
        <v>18.038331454340472</v>
      </c>
      <c r="W83" s="39">
        <f t="shared" si="23"/>
        <v>2.254791431792559</v>
      </c>
      <c r="X83" s="39">
        <f t="shared" si="24"/>
        <v>-2.254791431792559</v>
      </c>
      <c r="Y83" s="39">
        <f t="shared" si="25"/>
        <v>-6.764374295377677</v>
      </c>
      <c r="Z83" s="39">
        <f t="shared" si="26"/>
        <v>11.273957158962796</v>
      </c>
    </row>
    <row r="84" spans="1:26" ht="12.75">
      <c r="A84">
        <v>51030</v>
      </c>
      <c r="B84" t="s">
        <v>204</v>
      </c>
      <c r="C84">
        <v>1526</v>
      </c>
      <c r="D84">
        <v>10</v>
      </c>
      <c r="E84">
        <v>18</v>
      </c>
      <c r="F84">
        <v>-8</v>
      </c>
      <c r="G84">
        <v>10</v>
      </c>
      <c r="H84">
        <v>27</v>
      </c>
      <c r="I84">
        <v>2</v>
      </c>
      <c r="J84" s="38">
        <f t="shared" si="14"/>
        <v>39</v>
      </c>
      <c r="K84">
        <v>8</v>
      </c>
      <c r="L84">
        <v>30</v>
      </c>
      <c r="M84">
        <v>0</v>
      </c>
      <c r="N84" s="38">
        <f t="shared" si="15"/>
        <v>38</v>
      </c>
      <c r="O84" s="54">
        <f t="shared" si="16"/>
        <v>1</v>
      </c>
      <c r="P84" s="38">
        <f t="shared" si="17"/>
        <v>-7</v>
      </c>
      <c r="Q84">
        <v>3</v>
      </c>
      <c r="R84" s="38">
        <f t="shared" si="18"/>
        <v>1522</v>
      </c>
      <c r="S84" s="39">
        <f t="shared" si="19"/>
        <v>6.561679790026247</v>
      </c>
      <c r="T84" s="39">
        <f t="shared" si="20"/>
        <v>11.811023622047244</v>
      </c>
      <c r="U84" s="39">
        <f t="shared" si="21"/>
        <v>0.6561679790026247</v>
      </c>
      <c r="V84" s="39">
        <f t="shared" si="22"/>
        <v>-1.968503937007874</v>
      </c>
      <c r="W84" s="39">
        <f t="shared" si="23"/>
        <v>1.3123359580052494</v>
      </c>
      <c r="X84" s="39">
        <f t="shared" si="24"/>
        <v>1.3123359580052494</v>
      </c>
      <c r="Y84" s="39">
        <f t="shared" si="25"/>
        <v>-5.2493438320209975</v>
      </c>
      <c r="Z84" s="39">
        <f t="shared" si="26"/>
        <v>-4.593175853018373</v>
      </c>
    </row>
    <row r="85" spans="1:26" ht="12.75">
      <c r="A85">
        <v>51031</v>
      </c>
      <c r="B85" t="s">
        <v>205</v>
      </c>
      <c r="C85">
        <v>3065</v>
      </c>
      <c r="D85">
        <v>15</v>
      </c>
      <c r="E85">
        <v>38</v>
      </c>
      <c r="F85">
        <v>-23</v>
      </c>
      <c r="G85">
        <v>19</v>
      </c>
      <c r="H85">
        <v>98</v>
      </c>
      <c r="I85">
        <v>2</v>
      </c>
      <c r="J85" s="38">
        <f t="shared" si="14"/>
        <v>119</v>
      </c>
      <c r="K85">
        <v>9</v>
      </c>
      <c r="L85">
        <v>79</v>
      </c>
      <c r="M85">
        <v>9</v>
      </c>
      <c r="N85" s="38">
        <f t="shared" si="15"/>
        <v>97</v>
      </c>
      <c r="O85" s="54">
        <f t="shared" si="16"/>
        <v>22</v>
      </c>
      <c r="P85" s="38">
        <f t="shared" si="17"/>
        <v>-1</v>
      </c>
      <c r="Q85">
        <v>-1</v>
      </c>
      <c r="R85" s="38">
        <f t="shared" si="18"/>
        <v>3063</v>
      </c>
      <c r="S85" s="39">
        <f t="shared" si="19"/>
        <v>4.89556135770235</v>
      </c>
      <c r="T85" s="39">
        <f t="shared" si="20"/>
        <v>12.402088772845952</v>
      </c>
      <c r="U85" s="39">
        <f t="shared" si="21"/>
        <v>7.180156657963447</v>
      </c>
      <c r="V85" s="39">
        <f t="shared" si="22"/>
        <v>6.201044386422976</v>
      </c>
      <c r="W85" s="39">
        <f t="shared" si="23"/>
        <v>3.2637075718015662</v>
      </c>
      <c r="X85" s="39">
        <f t="shared" si="24"/>
        <v>-2.284595300261097</v>
      </c>
      <c r="Y85" s="39">
        <f t="shared" si="25"/>
        <v>-7.506527415143603</v>
      </c>
      <c r="Z85" s="39">
        <f t="shared" si="26"/>
        <v>-0.3263707571801567</v>
      </c>
    </row>
    <row r="86" spans="1:26" ht="12.75">
      <c r="A86">
        <v>51033</v>
      </c>
      <c r="B86" t="s">
        <v>206</v>
      </c>
      <c r="C86">
        <v>7901</v>
      </c>
      <c r="D86">
        <v>60</v>
      </c>
      <c r="E86">
        <v>106</v>
      </c>
      <c r="F86">
        <v>-46</v>
      </c>
      <c r="G86">
        <v>55</v>
      </c>
      <c r="H86">
        <v>265</v>
      </c>
      <c r="I86">
        <v>8</v>
      </c>
      <c r="J86" s="38">
        <f t="shared" si="14"/>
        <v>328</v>
      </c>
      <c r="K86">
        <v>20</v>
      </c>
      <c r="L86">
        <v>218</v>
      </c>
      <c r="M86">
        <v>5</v>
      </c>
      <c r="N86" s="38">
        <f t="shared" si="15"/>
        <v>243</v>
      </c>
      <c r="O86" s="54">
        <f t="shared" si="16"/>
        <v>85</v>
      </c>
      <c r="P86" s="38">
        <f t="shared" si="17"/>
        <v>39</v>
      </c>
      <c r="Q86">
        <v>-1</v>
      </c>
      <c r="R86" s="38">
        <f t="shared" si="18"/>
        <v>7939</v>
      </c>
      <c r="S86" s="39">
        <f t="shared" si="19"/>
        <v>7.575757575757576</v>
      </c>
      <c r="T86" s="39">
        <f t="shared" si="20"/>
        <v>13.383838383838384</v>
      </c>
      <c r="U86" s="39">
        <f t="shared" si="21"/>
        <v>10.732323232323232</v>
      </c>
      <c r="V86" s="39">
        <f t="shared" si="22"/>
        <v>5.934343434343434</v>
      </c>
      <c r="W86" s="39">
        <f t="shared" si="23"/>
        <v>4.419191919191919</v>
      </c>
      <c r="X86" s="39">
        <f t="shared" si="24"/>
        <v>0.3787878787878788</v>
      </c>
      <c r="Y86" s="39">
        <f t="shared" si="25"/>
        <v>-5.808080808080808</v>
      </c>
      <c r="Z86" s="39">
        <f t="shared" si="26"/>
        <v>4.924242424242424</v>
      </c>
    </row>
    <row r="87" spans="1:26" ht="12.75">
      <c r="A87">
        <v>51034</v>
      </c>
      <c r="B87" t="s">
        <v>207</v>
      </c>
      <c r="C87">
        <v>7503</v>
      </c>
      <c r="D87">
        <v>54</v>
      </c>
      <c r="E87">
        <v>98</v>
      </c>
      <c r="F87">
        <v>-44</v>
      </c>
      <c r="G87">
        <v>65</v>
      </c>
      <c r="H87">
        <v>178</v>
      </c>
      <c r="I87">
        <v>38</v>
      </c>
      <c r="J87" s="38">
        <f t="shared" si="14"/>
        <v>281</v>
      </c>
      <c r="K87">
        <v>54</v>
      </c>
      <c r="L87">
        <v>151</v>
      </c>
      <c r="M87">
        <v>33</v>
      </c>
      <c r="N87" s="38">
        <f t="shared" si="15"/>
        <v>238</v>
      </c>
      <c r="O87" s="54">
        <f t="shared" si="16"/>
        <v>43</v>
      </c>
      <c r="P87" s="38">
        <f t="shared" si="17"/>
        <v>-1</v>
      </c>
      <c r="Q87">
        <v>8</v>
      </c>
      <c r="R87" s="38">
        <f t="shared" si="18"/>
        <v>7510</v>
      </c>
      <c r="S87" s="39">
        <f t="shared" si="19"/>
        <v>7.1937654033171246</v>
      </c>
      <c r="T87" s="39">
        <f t="shared" si="20"/>
        <v>13.05535202824219</v>
      </c>
      <c r="U87" s="39">
        <f t="shared" si="21"/>
        <v>5.728368747085859</v>
      </c>
      <c r="V87" s="39">
        <f t="shared" si="22"/>
        <v>3.5968827016585623</v>
      </c>
      <c r="W87" s="39">
        <f t="shared" si="23"/>
        <v>1.4653966562312664</v>
      </c>
      <c r="X87" s="39">
        <f t="shared" si="24"/>
        <v>0.6660893891960301</v>
      </c>
      <c r="Y87" s="39">
        <f t="shared" si="25"/>
        <v>-5.861586624925065</v>
      </c>
      <c r="Z87" s="39">
        <f t="shared" si="26"/>
        <v>-0.13321787783920602</v>
      </c>
    </row>
    <row r="88" spans="1:26" ht="12.75">
      <c r="A88">
        <v>51035</v>
      </c>
      <c r="B88" t="s">
        <v>208</v>
      </c>
      <c r="C88">
        <v>628</v>
      </c>
      <c r="D88">
        <v>4</v>
      </c>
      <c r="E88">
        <v>12</v>
      </c>
      <c r="F88">
        <v>-8</v>
      </c>
      <c r="G88">
        <v>1</v>
      </c>
      <c r="H88">
        <v>19</v>
      </c>
      <c r="I88">
        <v>0</v>
      </c>
      <c r="J88" s="38">
        <f t="shared" si="14"/>
        <v>20</v>
      </c>
      <c r="K88">
        <v>6</v>
      </c>
      <c r="L88">
        <v>11</v>
      </c>
      <c r="M88">
        <v>1</v>
      </c>
      <c r="N88" s="38">
        <f t="shared" si="15"/>
        <v>18</v>
      </c>
      <c r="O88" s="54">
        <f t="shared" si="16"/>
        <v>2</v>
      </c>
      <c r="P88" s="38">
        <f t="shared" si="17"/>
        <v>-6</v>
      </c>
      <c r="Q88">
        <v>1</v>
      </c>
      <c r="R88" s="38">
        <f t="shared" si="18"/>
        <v>623</v>
      </c>
      <c r="S88" s="39">
        <f t="shared" si="19"/>
        <v>6.394884092725819</v>
      </c>
      <c r="T88" s="39">
        <f t="shared" si="20"/>
        <v>19.184652278177456</v>
      </c>
      <c r="U88" s="39">
        <f t="shared" si="21"/>
        <v>3.1974420463629096</v>
      </c>
      <c r="V88" s="39">
        <f t="shared" si="22"/>
        <v>12.789768185451639</v>
      </c>
      <c r="W88" s="39">
        <f t="shared" si="23"/>
        <v>-7.9936051159072745</v>
      </c>
      <c r="X88" s="39">
        <f t="shared" si="24"/>
        <v>-1.5987210231814548</v>
      </c>
      <c r="Y88" s="39">
        <f t="shared" si="25"/>
        <v>-12.789768185451639</v>
      </c>
      <c r="Z88" s="39">
        <f t="shared" si="26"/>
        <v>-9.592326139088728</v>
      </c>
    </row>
    <row r="89" spans="1:26" ht="12.75">
      <c r="A89">
        <v>51037</v>
      </c>
      <c r="B89" t="s">
        <v>209</v>
      </c>
      <c r="C89">
        <v>3177</v>
      </c>
      <c r="D89">
        <v>16</v>
      </c>
      <c r="E89">
        <v>24</v>
      </c>
      <c r="F89">
        <v>-8</v>
      </c>
      <c r="G89">
        <v>11</v>
      </c>
      <c r="H89">
        <v>114</v>
      </c>
      <c r="I89">
        <v>0</v>
      </c>
      <c r="J89" s="38">
        <f t="shared" si="14"/>
        <v>125</v>
      </c>
      <c r="K89">
        <v>9</v>
      </c>
      <c r="L89">
        <v>110</v>
      </c>
      <c r="M89">
        <v>10</v>
      </c>
      <c r="N89" s="38">
        <f t="shared" si="15"/>
        <v>129</v>
      </c>
      <c r="O89" s="54">
        <f t="shared" si="16"/>
        <v>-4</v>
      </c>
      <c r="P89" s="38">
        <f t="shared" si="17"/>
        <v>-12</v>
      </c>
      <c r="Q89">
        <v>1</v>
      </c>
      <c r="R89" s="38">
        <f t="shared" si="18"/>
        <v>3166</v>
      </c>
      <c r="S89" s="39">
        <f t="shared" si="19"/>
        <v>5.044931420463503</v>
      </c>
      <c r="T89" s="39">
        <f t="shared" si="20"/>
        <v>7.567397130695255</v>
      </c>
      <c r="U89" s="39">
        <f t="shared" si="21"/>
        <v>-1.2612328551158758</v>
      </c>
      <c r="V89" s="39">
        <f t="shared" si="22"/>
        <v>1.2612328551158758</v>
      </c>
      <c r="W89" s="39">
        <f t="shared" si="23"/>
        <v>0.6306164275579379</v>
      </c>
      <c r="X89" s="39">
        <f t="shared" si="24"/>
        <v>-3.1530821377896894</v>
      </c>
      <c r="Y89" s="39">
        <f t="shared" si="25"/>
        <v>-2.5224657102317516</v>
      </c>
      <c r="Z89" s="39">
        <f t="shared" si="26"/>
        <v>-3.7836985653476276</v>
      </c>
    </row>
    <row r="90" spans="1:26" ht="12.75">
      <c r="A90">
        <v>51038</v>
      </c>
      <c r="B90" t="s">
        <v>210</v>
      </c>
      <c r="C90">
        <v>531</v>
      </c>
      <c r="D90">
        <v>3</v>
      </c>
      <c r="E90">
        <v>7</v>
      </c>
      <c r="F90">
        <v>-4</v>
      </c>
      <c r="G90">
        <v>1</v>
      </c>
      <c r="H90">
        <v>18</v>
      </c>
      <c r="I90">
        <v>1</v>
      </c>
      <c r="J90" s="38">
        <f t="shared" si="14"/>
        <v>20</v>
      </c>
      <c r="K90">
        <v>0</v>
      </c>
      <c r="L90">
        <v>13</v>
      </c>
      <c r="M90">
        <v>3</v>
      </c>
      <c r="N90" s="38">
        <f t="shared" si="15"/>
        <v>16</v>
      </c>
      <c r="O90" s="54">
        <f t="shared" si="16"/>
        <v>4</v>
      </c>
      <c r="P90" s="38">
        <f t="shared" si="17"/>
        <v>0</v>
      </c>
      <c r="Q90">
        <v>1</v>
      </c>
      <c r="R90" s="38">
        <f t="shared" si="18"/>
        <v>532</v>
      </c>
      <c r="S90" s="39">
        <f t="shared" si="19"/>
        <v>5.644402634054563</v>
      </c>
      <c r="T90" s="39">
        <f t="shared" si="20"/>
        <v>13.17027281279398</v>
      </c>
      <c r="U90" s="39">
        <f t="shared" si="21"/>
        <v>7.525870178739417</v>
      </c>
      <c r="V90" s="39">
        <f t="shared" si="22"/>
        <v>9.40733772342427</v>
      </c>
      <c r="W90" s="39">
        <f t="shared" si="23"/>
        <v>1.8814675446848543</v>
      </c>
      <c r="X90" s="39">
        <f t="shared" si="24"/>
        <v>-3.7629350893697087</v>
      </c>
      <c r="Y90" s="39">
        <f t="shared" si="25"/>
        <v>-7.525870178739417</v>
      </c>
      <c r="Z90" s="39">
        <f t="shared" si="26"/>
        <v>0</v>
      </c>
    </row>
    <row r="91" spans="1:26" ht="12.75">
      <c r="A91">
        <v>51039</v>
      </c>
      <c r="B91" t="s">
        <v>211</v>
      </c>
      <c r="C91">
        <v>6023</v>
      </c>
      <c r="D91">
        <v>39</v>
      </c>
      <c r="E91">
        <v>54</v>
      </c>
      <c r="F91">
        <v>-15</v>
      </c>
      <c r="G91">
        <v>19</v>
      </c>
      <c r="H91">
        <v>172</v>
      </c>
      <c r="I91">
        <v>6</v>
      </c>
      <c r="J91" s="38">
        <f t="shared" si="14"/>
        <v>197</v>
      </c>
      <c r="K91">
        <v>13</v>
      </c>
      <c r="L91">
        <v>169</v>
      </c>
      <c r="M91">
        <v>7</v>
      </c>
      <c r="N91" s="38">
        <f t="shared" si="15"/>
        <v>189</v>
      </c>
      <c r="O91" s="54">
        <f t="shared" si="16"/>
        <v>8</v>
      </c>
      <c r="P91" s="38">
        <f t="shared" si="17"/>
        <v>-7</v>
      </c>
      <c r="Q91">
        <v>-2</v>
      </c>
      <c r="R91" s="38">
        <f t="shared" si="18"/>
        <v>6014</v>
      </c>
      <c r="S91" s="39">
        <f t="shared" si="19"/>
        <v>6.480019938522888</v>
      </c>
      <c r="T91" s="39">
        <f t="shared" si="20"/>
        <v>8.972335299493228</v>
      </c>
      <c r="U91" s="39">
        <f t="shared" si="21"/>
        <v>1.329234859184182</v>
      </c>
      <c r="V91" s="39">
        <f t="shared" si="22"/>
        <v>0.4984630721940683</v>
      </c>
      <c r="W91" s="39">
        <f t="shared" si="23"/>
        <v>0.9969261443881366</v>
      </c>
      <c r="X91" s="39">
        <f t="shared" si="24"/>
        <v>-0.16615435739802276</v>
      </c>
      <c r="Y91" s="39">
        <f t="shared" si="25"/>
        <v>-2.4923153609703412</v>
      </c>
      <c r="Z91" s="39">
        <f t="shared" si="26"/>
        <v>-1.1630805017861594</v>
      </c>
    </row>
    <row r="92" spans="1:26" ht="12.75">
      <c r="A92">
        <v>51040</v>
      </c>
      <c r="B92" t="s">
        <v>304</v>
      </c>
      <c r="C92">
        <v>4864</v>
      </c>
      <c r="D92">
        <v>42</v>
      </c>
      <c r="E92">
        <v>57</v>
      </c>
      <c r="F92">
        <v>-15</v>
      </c>
      <c r="G92">
        <v>15</v>
      </c>
      <c r="H92">
        <v>154</v>
      </c>
      <c r="I92">
        <v>4</v>
      </c>
      <c r="J92" s="38">
        <f t="shared" si="14"/>
        <v>173</v>
      </c>
      <c r="K92">
        <v>14</v>
      </c>
      <c r="L92">
        <v>126</v>
      </c>
      <c r="M92">
        <v>5</v>
      </c>
      <c r="N92" s="38">
        <f t="shared" si="15"/>
        <v>145</v>
      </c>
      <c r="O92" s="54">
        <f t="shared" si="16"/>
        <v>28</v>
      </c>
      <c r="P92" s="38">
        <f t="shared" si="17"/>
        <v>13</v>
      </c>
      <c r="Q92">
        <v>1</v>
      </c>
      <c r="R92" s="38">
        <f t="shared" si="18"/>
        <v>4878</v>
      </c>
      <c r="S92" s="39">
        <f t="shared" si="19"/>
        <v>8.622459453910901</v>
      </c>
      <c r="T92" s="39">
        <f t="shared" si="20"/>
        <v>11.701909258879079</v>
      </c>
      <c r="U92" s="39">
        <f t="shared" si="21"/>
        <v>5.748306302607268</v>
      </c>
      <c r="V92" s="39">
        <f t="shared" si="22"/>
        <v>5.748306302607268</v>
      </c>
      <c r="W92" s="39">
        <f t="shared" si="23"/>
        <v>0.20529665366454525</v>
      </c>
      <c r="X92" s="39">
        <f t="shared" si="24"/>
        <v>-0.20529665366454525</v>
      </c>
      <c r="Y92" s="39">
        <f t="shared" si="25"/>
        <v>-3.079449804968179</v>
      </c>
      <c r="Z92" s="39">
        <f t="shared" si="26"/>
        <v>2.6688564976390885</v>
      </c>
    </row>
    <row r="93" spans="1:26" ht="12.75">
      <c r="A93">
        <v>51041</v>
      </c>
      <c r="B93" t="s">
        <v>282</v>
      </c>
      <c r="C93">
        <v>2775</v>
      </c>
      <c r="D93">
        <v>16</v>
      </c>
      <c r="E93">
        <v>38</v>
      </c>
      <c r="F93">
        <v>-22</v>
      </c>
      <c r="G93">
        <v>17</v>
      </c>
      <c r="H93">
        <v>58</v>
      </c>
      <c r="I93">
        <v>2</v>
      </c>
      <c r="J93" s="38">
        <f t="shared" si="14"/>
        <v>77</v>
      </c>
      <c r="K93">
        <v>15</v>
      </c>
      <c r="L93">
        <v>61</v>
      </c>
      <c r="M93">
        <v>9</v>
      </c>
      <c r="N93" s="38">
        <f t="shared" si="15"/>
        <v>85</v>
      </c>
      <c r="O93" s="54">
        <f t="shared" si="16"/>
        <v>-8</v>
      </c>
      <c r="P93" s="38">
        <f t="shared" si="17"/>
        <v>-30</v>
      </c>
      <c r="Q93">
        <v>0</v>
      </c>
      <c r="R93" s="38">
        <f t="shared" si="18"/>
        <v>2745</v>
      </c>
      <c r="S93" s="39">
        <f t="shared" si="19"/>
        <v>5.797101449275362</v>
      </c>
      <c r="T93" s="39">
        <f t="shared" si="20"/>
        <v>13.768115942028984</v>
      </c>
      <c r="U93" s="39">
        <f t="shared" si="21"/>
        <v>-2.898550724637681</v>
      </c>
      <c r="V93" s="39">
        <f t="shared" si="22"/>
        <v>-1.0869565217391304</v>
      </c>
      <c r="W93" s="39">
        <f t="shared" si="23"/>
        <v>0.7246376811594203</v>
      </c>
      <c r="X93" s="39">
        <f t="shared" si="24"/>
        <v>-2.5362318840579707</v>
      </c>
      <c r="Y93" s="39">
        <f t="shared" si="25"/>
        <v>-7.971014492753623</v>
      </c>
      <c r="Z93" s="39">
        <f t="shared" si="26"/>
        <v>-10.869565217391305</v>
      </c>
    </row>
    <row r="94" spans="1:26" ht="12.75">
      <c r="A94">
        <v>51042</v>
      </c>
      <c r="B94" t="s">
        <v>301</v>
      </c>
      <c r="C94">
        <v>3256</v>
      </c>
      <c r="D94">
        <v>11</v>
      </c>
      <c r="E94">
        <v>37</v>
      </c>
      <c r="F94">
        <v>-26</v>
      </c>
      <c r="G94">
        <v>15</v>
      </c>
      <c r="H94">
        <v>92</v>
      </c>
      <c r="I94">
        <v>0</v>
      </c>
      <c r="J94" s="38">
        <f t="shared" si="14"/>
        <v>107</v>
      </c>
      <c r="K94">
        <v>20</v>
      </c>
      <c r="L94">
        <v>67</v>
      </c>
      <c r="M94">
        <v>1</v>
      </c>
      <c r="N94" s="38">
        <f t="shared" si="15"/>
        <v>88</v>
      </c>
      <c r="O94" s="54">
        <f t="shared" si="16"/>
        <v>19</v>
      </c>
      <c r="P94" s="38">
        <f t="shared" si="17"/>
        <v>-7</v>
      </c>
      <c r="Q94">
        <v>2</v>
      </c>
      <c r="R94" s="38">
        <f t="shared" si="18"/>
        <v>3251</v>
      </c>
      <c r="S94" s="39">
        <f t="shared" si="19"/>
        <v>3.3809743353311816</v>
      </c>
      <c r="T94" s="39">
        <f t="shared" si="20"/>
        <v>11.372368218841247</v>
      </c>
      <c r="U94" s="39">
        <f t="shared" si="21"/>
        <v>5.839864761026586</v>
      </c>
      <c r="V94" s="39">
        <f t="shared" si="22"/>
        <v>7.68403258029814</v>
      </c>
      <c r="W94" s="39">
        <f t="shared" si="23"/>
        <v>-1.536806516059628</v>
      </c>
      <c r="X94" s="39">
        <f t="shared" si="24"/>
        <v>-0.3073613032119256</v>
      </c>
      <c r="Y94" s="39">
        <f t="shared" si="25"/>
        <v>-7.991393883510066</v>
      </c>
      <c r="Z94" s="39">
        <f t="shared" si="26"/>
        <v>-2.1515291224834794</v>
      </c>
    </row>
    <row r="95" spans="1:26" ht="12">
      <c r="A95" s="45"/>
      <c r="B95" s="45" t="s">
        <v>181</v>
      </c>
      <c r="C95" s="46">
        <f aca="true" t="shared" si="27" ref="C95:R95">SUM(C59:C94)</f>
        <v>165895</v>
      </c>
      <c r="D95" s="46">
        <f t="shared" si="27"/>
        <v>1144</v>
      </c>
      <c r="E95" s="46">
        <f t="shared" si="27"/>
        <v>1891</v>
      </c>
      <c r="F95" s="46">
        <f t="shared" si="27"/>
        <v>-747</v>
      </c>
      <c r="G95" s="46">
        <f t="shared" si="27"/>
        <v>1052</v>
      </c>
      <c r="H95" s="46">
        <f t="shared" si="27"/>
        <v>3964</v>
      </c>
      <c r="I95" s="46">
        <f t="shared" si="27"/>
        <v>186</v>
      </c>
      <c r="J95" s="46">
        <f t="shared" si="27"/>
        <v>5202</v>
      </c>
      <c r="K95" s="46">
        <f t="shared" si="27"/>
        <v>683</v>
      </c>
      <c r="L95" s="46">
        <f t="shared" si="27"/>
        <v>3826</v>
      </c>
      <c r="M95" s="46">
        <f t="shared" si="27"/>
        <v>467</v>
      </c>
      <c r="N95" s="46">
        <f t="shared" si="27"/>
        <v>4976</v>
      </c>
      <c r="O95" s="46">
        <f t="shared" si="27"/>
        <v>226</v>
      </c>
      <c r="P95" s="46">
        <f t="shared" si="27"/>
        <v>-521</v>
      </c>
      <c r="Q95" s="46">
        <f t="shared" si="27"/>
        <v>53</v>
      </c>
      <c r="R95" s="46">
        <f t="shared" si="27"/>
        <v>165427</v>
      </c>
      <c r="S95" s="47">
        <f t="shared" si="19"/>
        <v>6.905668805572827</v>
      </c>
      <c r="T95" s="47">
        <f t="shared" si="20"/>
        <v>11.414877370050888</v>
      </c>
      <c r="U95" s="47">
        <f t="shared" si="21"/>
        <v>1.364231774527499</v>
      </c>
      <c r="V95" s="47">
        <f t="shared" si="22"/>
        <v>0.8330264817911277</v>
      </c>
      <c r="W95" s="47">
        <f t="shared" si="23"/>
        <v>2.227440375224102</v>
      </c>
      <c r="X95" s="47">
        <f t="shared" si="24"/>
        <v>-1.696235082487731</v>
      </c>
      <c r="Y95" s="47">
        <f t="shared" si="25"/>
        <v>-4.509208564478061</v>
      </c>
      <c r="Z95" s="47">
        <f t="shared" si="26"/>
        <v>-3.1449767899505616</v>
      </c>
    </row>
    <row r="96" ht="12">
      <c r="A96" s="31" t="s">
        <v>305</v>
      </c>
    </row>
    <row r="98" spans="1:10" ht="63" customHeight="1">
      <c r="A98" s="64" t="s">
        <v>312</v>
      </c>
      <c r="B98" s="65"/>
      <c r="C98" s="65"/>
      <c r="D98" s="65"/>
      <c r="E98" s="65"/>
      <c r="F98" s="65"/>
      <c r="G98" s="65"/>
      <c r="H98" s="65"/>
      <c r="I98" s="65"/>
      <c r="J98" s="65"/>
    </row>
    <row r="100" ht="13.5">
      <c r="A100" s="56" t="s">
        <v>313</v>
      </c>
    </row>
    <row r="102" ht="13.5">
      <c r="A102" s="56" t="s">
        <v>323</v>
      </c>
    </row>
    <row r="105" spans="1:18" s="4" customFormat="1" ht="14.25">
      <c r="A105" s="1" t="s">
        <v>318</v>
      </c>
      <c r="B105" s="2"/>
      <c r="C105" s="3"/>
      <c r="D105" s="3"/>
      <c r="E105" s="3"/>
      <c r="F105" s="3"/>
      <c r="G105" s="3"/>
      <c r="H105" s="3"/>
      <c r="I105" s="3"/>
      <c r="J105" s="3"/>
      <c r="K105" s="3"/>
      <c r="L105" s="3"/>
      <c r="M105" s="3"/>
      <c r="N105" s="3"/>
      <c r="O105" s="3"/>
      <c r="P105" s="3"/>
      <c r="Q105" s="3"/>
      <c r="R105" s="3"/>
    </row>
    <row r="106" spans="1:18" s="7" customFormat="1" ht="7.5" customHeight="1">
      <c r="A106" s="6"/>
      <c r="C106" s="8"/>
      <c r="D106" s="8"/>
      <c r="E106" s="8"/>
      <c r="F106" s="8"/>
      <c r="G106" s="8"/>
      <c r="H106" s="8"/>
      <c r="I106" s="8"/>
      <c r="J106" s="8"/>
      <c r="K106" s="8"/>
      <c r="L106" s="8"/>
      <c r="M106" s="8"/>
      <c r="N106" s="8"/>
      <c r="O106" s="8"/>
      <c r="P106" s="8"/>
      <c r="Q106" s="8"/>
      <c r="R106" s="8"/>
    </row>
    <row r="107" spans="1:26" s="7" customFormat="1" ht="12.75" customHeight="1">
      <c r="A107" s="9"/>
      <c r="B107" s="9"/>
      <c r="C107" s="10"/>
      <c r="D107" s="11" t="s">
        <v>0</v>
      </c>
      <c r="E107" s="12"/>
      <c r="F107" s="13"/>
      <c r="G107" s="11" t="s">
        <v>1</v>
      </c>
      <c r="H107" s="12"/>
      <c r="I107" s="12"/>
      <c r="J107" s="12"/>
      <c r="K107" s="12"/>
      <c r="L107" s="12"/>
      <c r="M107" s="12"/>
      <c r="N107" s="12"/>
      <c r="O107" s="14"/>
      <c r="P107" s="10"/>
      <c r="Q107" s="77" t="s">
        <v>316</v>
      </c>
      <c r="R107" s="10"/>
      <c r="S107" s="69" t="s">
        <v>2</v>
      </c>
      <c r="T107" s="69" t="s">
        <v>3</v>
      </c>
      <c r="U107" s="66" t="s">
        <v>4</v>
      </c>
      <c r="V107" s="67"/>
      <c r="W107" s="67"/>
      <c r="X107" s="68"/>
      <c r="Y107" s="69" t="s">
        <v>6</v>
      </c>
      <c r="Z107" s="69" t="s">
        <v>5</v>
      </c>
    </row>
    <row r="108" spans="1:26" s="7" customFormat="1" ht="11.25" customHeight="1">
      <c r="A108" s="15" t="s">
        <v>280</v>
      </c>
      <c r="B108" s="15" t="s">
        <v>7</v>
      </c>
      <c r="C108" s="16" t="s">
        <v>8</v>
      </c>
      <c r="D108" s="17"/>
      <c r="E108" s="17"/>
      <c r="F108" s="17"/>
      <c r="G108" s="11" t="s">
        <v>9</v>
      </c>
      <c r="H108" s="12"/>
      <c r="I108" s="12"/>
      <c r="J108" s="13"/>
      <c r="K108" s="11" t="s">
        <v>10</v>
      </c>
      <c r="L108" s="12"/>
      <c r="M108" s="12"/>
      <c r="N108" s="13"/>
      <c r="O108" s="18"/>
      <c r="P108" s="16"/>
      <c r="Q108" s="78"/>
      <c r="R108" s="16" t="s">
        <v>8</v>
      </c>
      <c r="S108" s="70"/>
      <c r="T108" s="70"/>
      <c r="U108" s="72" t="s">
        <v>11</v>
      </c>
      <c r="V108" s="72" t="s">
        <v>12</v>
      </c>
      <c r="W108" s="72" t="s">
        <v>13</v>
      </c>
      <c r="X108" s="74" t="s">
        <v>14</v>
      </c>
      <c r="Y108" s="70"/>
      <c r="Z108" s="70"/>
    </row>
    <row r="109" spans="1:26" s="7" customFormat="1" ht="11.25" customHeight="1">
      <c r="A109" s="15" t="s">
        <v>281</v>
      </c>
      <c r="B109" s="15" t="s">
        <v>15</v>
      </c>
      <c r="C109" s="16" t="s">
        <v>16</v>
      </c>
      <c r="D109" s="19" t="s">
        <v>17</v>
      </c>
      <c r="E109" s="19" t="s">
        <v>18</v>
      </c>
      <c r="F109" s="19" t="s">
        <v>19</v>
      </c>
      <c r="G109" s="20" t="s">
        <v>20</v>
      </c>
      <c r="H109" s="20" t="s">
        <v>20</v>
      </c>
      <c r="I109" s="20" t="s">
        <v>21</v>
      </c>
      <c r="J109" s="20"/>
      <c r="K109" s="20" t="s">
        <v>22</v>
      </c>
      <c r="L109" s="20" t="s">
        <v>22</v>
      </c>
      <c r="M109" s="20" t="s">
        <v>21</v>
      </c>
      <c r="N109" s="20"/>
      <c r="O109" s="16" t="s">
        <v>19</v>
      </c>
      <c r="P109" s="16" t="s">
        <v>19</v>
      </c>
      <c r="Q109" s="78"/>
      <c r="R109" s="16" t="s">
        <v>16</v>
      </c>
      <c r="S109" s="70"/>
      <c r="T109" s="70"/>
      <c r="U109" s="73"/>
      <c r="V109" s="73"/>
      <c r="W109" s="73"/>
      <c r="X109" s="75"/>
      <c r="Y109" s="70"/>
      <c r="Z109" s="70"/>
    </row>
    <row r="110" spans="1:26" s="7" customFormat="1" ht="11.25" customHeight="1">
      <c r="A110" s="21"/>
      <c r="B110" s="21"/>
      <c r="C110" s="22" t="s">
        <v>308</v>
      </c>
      <c r="D110" s="23" t="s">
        <v>23</v>
      </c>
      <c r="E110" s="24"/>
      <c r="F110" s="24"/>
      <c r="G110" s="24" t="s">
        <v>24</v>
      </c>
      <c r="H110" s="24" t="s">
        <v>25</v>
      </c>
      <c r="I110" s="24" t="s">
        <v>26</v>
      </c>
      <c r="J110" s="24" t="s">
        <v>11</v>
      </c>
      <c r="K110" s="24" t="s">
        <v>24</v>
      </c>
      <c r="L110" s="24" t="s">
        <v>25</v>
      </c>
      <c r="M110" s="24" t="s">
        <v>27</v>
      </c>
      <c r="N110" s="24" t="s">
        <v>11</v>
      </c>
      <c r="O110" s="25"/>
      <c r="P110" s="22" t="s">
        <v>28</v>
      </c>
      <c r="Q110" s="79"/>
      <c r="R110" s="22" t="s">
        <v>307</v>
      </c>
      <c r="S110" s="71"/>
      <c r="T110" s="71"/>
      <c r="U110" s="73"/>
      <c r="V110" s="73"/>
      <c r="W110" s="73"/>
      <c r="X110" s="76"/>
      <c r="Y110" s="71"/>
      <c r="Z110" s="71"/>
    </row>
    <row r="111" spans="1:27" ht="12.75">
      <c r="A111">
        <v>51001</v>
      </c>
      <c r="B111" t="s">
        <v>180</v>
      </c>
      <c r="C111">
        <v>2792</v>
      </c>
      <c r="D111">
        <v>19</v>
      </c>
      <c r="E111">
        <v>31</v>
      </c>
      <c r="F111">
        <v>-12</v>
      </c>
      <c r="G111">
        <v>20</v>
      </c>
      <c r="H111">
        <v>66</v>
      </c>
      <c r="I111">
        <v>0</v>
      </c>
      <c r="J111" s="38">
        <f aca="true" t="shared" si="28" ref="J111:J146">SUM(G111:I111)</f>
        <v>86</v>
      </c>
      <c r="K111">
        <v>10</v>
      </c>
      <c r="L111">
        <v>61</v>
      </c>
      <c r="M111">
        <v>4</v>
      </c>
      <c r="N111" s="38">
        <f aca="true" t="shared" si="29" ref="N111:N146">SUM(K111:M111)</f>
        <v>75</v>
      </c>
      <c r="O111" s="54">
        <f>(J111-N111)</f>
        <v>11</v>
      </c>
      <c r="P111" s="38">
        <f>(F111+(O111))</f>
        <v>-1</v>
      </c>
      <c r="Q111">
        <v>-1</v>
      </c>
      <c r="R111" s="38">
        <f>(C111+(P111))+Q111</f>
        <v>2790</v>
      </c>
      <c r="S111" s="39">
        <f>((D111)/((C111+R111)/2))*1000</f>
        <v>6.807595843783591</v>
      </c>
      <c r="T111" s="39">
        <f>((E111)/((C111+R111)/2))*1000</f>
        <v>11.107130060910068</v>
      </c>
      <c r="U111" s="39">
        <f>((O111)/((C111+R111)/2))*1000</f>
        <v>3.941239699032604</v>
      </c>
      <c r="V111" s="39">
        <f>((H111-L111)/((C111+R111)/2))*1000</f>
        <v>1.7914725904693658</v>
      </c>
      <c r="W111" s="39">
        <f>((G111-K111)/((C111+R111)/2))*1000</f>
        <v>3.5829451809387316</v>
      </c>
      <c r="X111" s="39">
        <f>((I111-M111)/((C111+R111)/2))*1000</f>
        <v>-1.4331780723754926</v>
      </c>
      <c r="Y111" s="39">
        <f>((F111)/((C111+R111)/2))*1000</f>
        <v>-4.299534217126478</v>
      </c>
      <c r="Z111" s="39">
        <f>((P111)/((C111+R111)/2))*1000</f>
        <v>-0.35829451809387314</v>
      </c>
      <c r="AA111" s="39"/>
    </row>
    <row r="112" spans="1:26" ht="12.75">
      <c r="A112">
        <v>51002</v>
      </c>
      <c r="B112" t="s">
        <v>181</v>
      </c>
      <c r="C112">
        <v>51104</v>
      </c>
      <c r="D112">
        <v>328</v>
      </c>
      <c r="E112">
        <v>588</v>
      </c>
      <c r="F112">
        <v>-260</v>
      </c>
      <c r="G112">
        <v>395</v>
      </c>
      <c r="H112">
        <v>820</v>
      </c>
      <c r="I112">
        <v>19</v>
      </c>
      <c r="J112" s="38">
        <f t="shared" si="28"/>
        <v>1234</v>
      </c>
      <c r="K112">
        <v>191</v>
      </c>
      <c r="L112">
        <v>787</v>
      </c>
      <c r="M112">
        <v>73</v>
      </c>
      <c r="N112" s="38">
        <f t="shared" si="29"/>
        <v>1051</v>
      </c>
      <c r="O112" s="54">
        <f aca="true" t="shared" si="30" ref="O112:O146">(J112-N112)</f>
        <v>183</v>
      </c>
      <c r="P112" s="38">
        <f aca="true" t="shared" si="31" ref="P112:P146">(F112+(O112))</f>
        <v>-77</v>
      </c>
      <c r="Q112">
        <v>-5</v>
      </c>
      <c r="R112" s="38">
        <f aca="true" t="shared" si="32" ref="R112:R146">(C112+(P112))+Q112</f>
        <v>51022</v>
      </c>
      <c r="S112" s="39">
        <f aca="true" t="shared" si="33" ref="S112:S147">((D112)/((C112+R112)/2))*1000</f>
        <v>6.423437714196189</v>
      </c>
      <c r="T112" s="39">
        <f aca="true" t="shared" si="34" ref="T112:T147">((E112)/((C112+R112)/2))*1000</f>
        <v>11.51518712179073</v>
      </c>
      <c r="U112" s="39">
        <f aca="true" t="shared" si="35" ref="U112:U147">((O112)/((C112+R112)/2))*1000</f>
        <v>3.5838082368838493</v>
      </c>
      <c r="V112" s="39">
        <f aca="true" t="shared" si="36" ref="V112:V147">((H112-L112)/((C112+R112)/2))*1000</f>
        <v>0.6462605017331531</v>
      </c>
      <c r="W112" s="39">
        <f aca="true" t="shared" si="37" ref="W112:W147">((G112-K112)/((C112+R112)/2))*1000</f>
        <v>3.995064919804947</v>
      </c>
      <c r="X112" s="39">
        <f aca="true" t="shared" si="38" ref="X112:X147">((I112-M112)/((C112+R112)/2))*1000</f>
        <v>-1.0575171846542506</v>
      </c>
      <c r="Y112" s="39">
        <f aca="true" t="shared" si="39" ref="Y112:Y147">((F112)/((C112+R112)/2))*1000</f>
        <v>-5.09174940759454</v>
      </c>
      <c r="Z112" s="39">
        <f aca="true" t="shared" si="40" ref="Z112:Z147">((P112)/((C112+R112)/2))*1000</f>
        <v>-1.5079411707106907</v>
      </c>
    </row>
    <row r="113" spans="1:26" ht="12.75">
      <c r="A113">
        <v>51003</v>
      </c>
      <c r="B113" t="s">
        <v>182</v>
      </c>
      <c r="C113">
        <v>483</v>
      </c>
      <c r="D113">
        <v>2</v>
      </c>
      <c r="E113">
        <v>8</v>
      </c>
      <c r="F113">
        <v>-6</v>
      </c>
      <c r="G113">
        <v>4</v>
      </c>
      <c r="H113">
        <v>11</v>
      </c>
      <c r="I113">
        <v>0</v>
      </c>
      <c r="J113" s="38">
        <f t="shared" si="28"/>
        <v>15</v>
      </c>
      <c r="K113">
        <v>1</v>
      </c>
      <c r="L113">
        <v>10</v>
      </c>
      <c r="M113">
        <v>0</v>
      </c>
      <c r="N113" s="38">
        <f t="shared" si="29"/>
        <v>11</v>
      </c>
      <c r="O113" s="54">
        <f t="shared" si="30"/>
        <v>4</v>
      </c>
      <c r="P113" s="38">
        <f t="shared" si="31"/>
        <v>-2</v>
      </c>
      <c r="Q113">
        <v>0</v>
      </c>
      <c r="R113" s="38">
        <f t="shared" si="32"/>
        <v>481</v>
      </c>
      <c r="S113" s="39">
        <f t="shared" si="33"/>
        <v>4.149377593360996</v>
      </c>
      <c r="T113" s="39">
        <f t="shared" si="34"/>
        <v>16.597510373443985</v>
      </c>
      <c r="U113" s="39">
        <f t="shared" si="35"/>
        <v>8.298755186721992</v>
      </c>
      <c r="V113" s="39">
        <f t="shared" si="36"/>
        <v>2.074688796680498</v>
      </c>
      <c r="W113" s="39">
        <f t="shared" si="37"/>
        <v>6.224066390041493</v>
      </c>
      <c r="X113" s="39">
        <f t="shared" si="38"/>
        <v>0</v>
      </c>
      <c r="Y113" s="39">
        <f t="shared" si="39"/>
        <v>-12.448132780082986</v>
      </c>
      <c r="Z113" s="39">
        <f t="shared" si="40"/>
        <v>-4.149377593360996</v>
      </c>
    </row>
    <row r="114" spans="1:26" ht="12.75">
      <c r="A114">
        <v>51004</v>
      </c>
      <c r="B114" t="s">
        <v>183</v>
      </c>
      <c r="C114">
        <v>5953</v>
      </c>
      <c r="D114">
        <v>35</v>
      </c>
      <c r="E114">
        <v>60</v>
      </c>
      <c r="F114">
        <v>-25</v>
      </c>
      <c r="G114">
        <v>46</v>
      </c>
      <c r="H114">
        <v>122</v>
      </c>
      <c r="I114">
        <v>7</v>
      </c>
      <c r="J114" s="38">
        <f t="shared" si="28"/>
        <v>175</v>
      </c>
      <c r="K114">
        <v>29</v>
      </c>
      <c r="L114">
        <v>122</v>
      </c>
      <c r="M114">
        <v>19</v>
      </c>
      <c r="N114" s="38">
        <f t="shared" si="29"/>
        <v>170</v>
      </c>
      <c r="O114" s="54">
        <f t="shared" si="30"/>
        <v>5</v>
      </c>
      <c r="P114" s="38">
        <f t="shared" si="31"/>
        <v>-20</v>
      </c>
      <c r="Q114">
        <v>-3</v>
      </c>
      <c r="R114" s="38">
        <f t="shared" si="32"/>
        <v>5930</v>
      </c>
      <c r="S114" s="39">
        <f t="shared" si="33"/>
        <v>5.890768324497181</v>
      </c>
      <c r="T114" s="39">
        <f t="shared" si="34"/>
        <v>10.09845998485231</v>
      </c>
      <c r="U114" s="39">
        <f t="shared" si="35"/>
        <v>0.8415383320710258</v>
      </c>
      <c r="V114" s="39">
        <f t="shared" si="36"/>
        <v>0</v>
      </c>
      <c r="W114" s="39">
        <f t="shared" si="37"/>
        <v>2.8612303290414878</v>
      </c>
      <c r="X114" s="39">
        <f t="shared" si="38"/>
        <v>-2.019691996970462</v>
      </c>
      <c r="Y114" s="39">
        <f t="shared" si="39"/>
        <v>-4.207691660355129</v>
      </c>
      <c r="Z114" s="39">
        <f t="shared" si="40"/>
        <v>-3.366153328284103</v>
      </c>
    </row>
    <row r="115" spans="1:26" ht="12.75">
      <c r="A115">
        <v>51005</v>
      </c>
      <c r="B115" t="s">
        <v>184</v>
      </c>
      <c r="C115">
        <v>5119</v>
      </c>
      <c r="D115">
        <v>33</v>
      </c>
      <c r="E115">
        <v>69</v>
      </c>
      <c r="F115">
        <v>-36</v>
      </c>
      <c r="G115">
        <v>24</v>
      </c>
      <c r="H115">
        <v>110</v>
      </c>
      <c r="I115">
        <v>4</v>
      </c>
      <c r="J115" s="38">
        <f t="shared" si="28"/>
        <v>138</v>
      </c>
      <c r="K115">
        <v>23</v>
      </c>
      <c r="L115">
        <v>158</v>
      </c>
      <c r="M115">
        <v>9</v>
      </c>
      <c r="N115" s="38">
        <f t="shared" si="29"/>
        <v>190</v>
      </c>
      <c r="O115" s="54">
        <f t="shared" si="30"/>
        <v>-52</v>
      </c>
      <c r="P115" s="38">
        <f t="shared" si="31"/>
        <v>-88</v>
      </c>
      <c r="Q115">
        <v>4</v>
      </c>
      <c r="R115" s="38">
        <f t="shared" si="32"/>
        <v>5035</v>
      </c>
      <c r="S115" s="39">
        <f t="shared" si="33"/>
        <v>6.499901516643686</v>
      </c>
      <c r="T115" s="39">
        <f t="shared" si="34"/>
        <v>13.590703171164073</v>
      </c>
      <c r="U115" s="39">
        <f t="shared" si="35"/>
        <v>-10.242269056529446</v>
      </c>
      <c r="V115" s="39">
        <f t="shared" si="36"/>
        <v>-9.454402206027183</v>
      </c>
      <c r="W115" s="39">
        <f t="shared" si="37"/>
        <v>0.19696671262556628</v>
      </c>
      <c r="X115" s="39">
        <f t="shared" si="38"/>
        <v>-0.9848335631278313</v>
      </c>
      <c r="Y115" s="39">
        <f t="shared" si="39"/>
        <v>-7.090801654520385</v>
      </c>
      <c r="Z115" s="39">
        <f t="shared" si="40"/>
        <v>-17.33307071104983</v>
      </c>
    </row>
    <row r="116" spans="1:26" ht="12.75">
      <c r="A116">
        <v>51006</v>
      </c>
      <c r="B116" t="s">
        <v>185</v>
      </c>
      <c r="C116">
        <v>2812</v>
      </c>
      <c r="D116">
        <v>14</v>
      </c>
      <c r="E116">
        <v>33</v>
      </c>
      <c r="F116">
        <v>-19</v>
      </c>
      <c r="G116">
        <v>16</v>
      </c>
      <c r="H116">
        <v>104</v>
      </c>
      <c r="I116">
        <v>0</v>
      </c>
      <c r="J116" s="38">
        <f t="shared" si="28"/>
        <v>120</v>
      </c>
      <c r="K116">
        <v>17</v>
      </c>
      <c r="L116">
        <v>121</v>
      </c>
      <c r="M116">
        <v>1</v>
      </c>
      <c r="N116" s="38">
        <f t="shared" si="29"/>
        <v>139</v>
      </c>
      <c r="O116" s="54">
        <f t="shared" si="30"/>
        <v>-19</v>
      </c>
      <c r="P116" s="38">
        <f t="shared" si="31"/>
        <v>-38</v>
      </c>
      <c r="Q116">
        <v>5</v>
      </c>
      <c r="R116" s="38">
        <f t="shared" si="32"/>
        <v>2779</v>
      </c>
      <c r="S116" s="39">
        <f t="shared" si="33"/>
        <v>5.0080486496154535</v>
      </c>
      <c r="T116" s="39">
        <f t="shared" si="34"/>
        <v>11.804686102664999</v>
      </c>
      <c r="U116" s="39">
        <f t="shared" si="35"/>
        <v>-6.796637453049543</v>
      </c>
      <c r="V116" s="39">
        <f t="shared" si="36"/>
        <v>-6.081201931675908</v>
      </c>
      <c r="W116" s="39">
        <f t="shared" si="37"/>
        <v>-0.3577177606868181</v>
      </c>
      <c r="X116" s="39">
        <f t="shared" si="38"/>
        <v>-0.3577177606868181</v>
      </c>
      <c r="Y116" s="39">
        <f t="shared" si="39"/>
        <v>-6.796637453049543</v>
      </c>
      <c r="Z116" s="39">
        <f t="shared" si="40"/>
        <v>-13.593274906099087</v>
      </c>
    </row>
    <row r="117" spans="1:26" ht="12.75">
      <c r="A117">
        <v>51007</v>
      </c>
      <c r="B117" t="s">
        <v>186</v>
      </c>
      <c r="C117">
        <v>733</v>
      </c>
      <c r="D117">
        <v>5</v>
      </c>
      <c r="E117">
        <v>13</v>
      </c>
      <c r="F117">
        <v>-8</v>
      </c>
      <c r="G117">
        <v>3</v>
      </c>
      <c r="H117">
        <v>17</v>
      </c>
      <c r="I117">
        <v>0</v>
      </c>
      <c r="J117" s="38">
        <f t="shared" si="28"/>
        <v>20</v>
      </c>
      <c r="K117">
        <v>6</v>
      </c>
      <c r="L117">
        <v>14</v>
      </c>
      <c r="M117">
        <v>0</v>
      </c>
      <c r="N117" s="38">
        <f t="shared" si="29"/>
        <v>20</v>
      </c>
      <c r="O117" s="54">
        <f t="shared" si="30"/>
        <v>0</v>
      </c>
      <c r="P117" s="38">
        <f t="shared" si="31"/>
        <v>-8</v>
      </c>
      <c r="Q117">
        <v>0</v>
      </c>
      <c r="R117" s="38">
        <f t="shared" si="32"/>
        <v>725</v>
      </c>
      <c r="S117" s="39">
        <f t="shared" si="33"/>
        <v>6.858710562414266</v>
      </c>
      <c r="T117" s="39">
        <f t="shared" si="34"/>
        <v>17.83264746227709</v>
      </c>
      <c r="U117" s="39">
        <f t="shared" si="35"/>
        <v>0</v>
      </c>
      <c r="V117" s="39">
        <f t="shared" si="36"/>
        <v>4.11522633744856</v>
      </c>
      <c r="W117" s="39">
        <f t="shared" si="37"/>
        <v>-4.11522633744856</v>
      </c>
      <c r="X117" s="39">
        <f t="shared" si="38"/>
        <v>0</v>
      </c>
      <c r="Y117" s="39">
        <f t="shared" si="39"/>
        <v>-10.973936899862824</v>
      </c>
      <c r="Z117" s="39">
        <f t="shared" si="40"/>
        <v>-10.973936899862824</v>
      </c>
    </row>
    <row r="118" spans="1:26" ht="12.75">
      <c r="A118">
        <v>51008</v>
      </c>
      <c r="B118" t="s">
        <v>187</v>
      </c>
      <c r="C118">
        <v>1538</v>
      </c>
      <c r="D118">
        <v>8</v>
      </c>
      <c r="E118">
        <v>19</v>
      </c>
      <c r="F118">
        <v>-11</v>
      </c>
      <c r="G118">
        <v>5</v>
      </c>
      <c r="H118">
        <v>25</v>
      </c>
      <c r="I118">
        <v>2</v>
      </c>
      <c r="J118" s="38">
        <f t="shared" si="28"/>
        <v>32</v>
      </c>
      <c r="K118">
        <v>7</v>
      </c>
      <c r="L118">
        <v>34</v>
      </c>
      <c r="M118">
        <v>5</v>
      </c>
      <c r="N118" s="38">
        <f t="shared" si="29"/>
        <v>46</v>
      </c>
      <c r="O118" s="54">
        <f t="shared" si="30"/>
        <v>-14</v>
      </c>
      <c r="P118" s="38">
        <f t="shared" si="31"/>
        <v>-25</v>
      </c>
      <c r="Q118">
        <v>0</v>
      </c>
      <c r="R118" s="38">
        <f t="shared" si="32"/>
        <v>1513</v>
      </c>
      <c r="S118" s="39">
        <f t="shared" si="33"/>
        <v>5.244182235332678</v>
      </c>
      <c r="T118" s="39">
        <f t="shared" si="34"/>
        <v>12.45493280891511</v>
      </c>
      <c r="U118" s="39">
        <f t="shared" si="35"/>
        <v>-9.177318911832186</v>
      </c>
      <c r="V118" s="39">
        <f t="shared" si="36"/>
        <v>-5.899705014749262</v>
      </c>
      <c r="W118" s="39">
        <f t="shared" si="37"/>
        <v>-1.3110455588331695</v>
      </c>
      <c r="X118" s="39">
        <f t="shared" si="38"/>
        <v>-1.9665683382497543</v>
      </c>
      <c r="Y118" s="39">
        <f t="shared" si="39"/>
        <v>-7.210750573582431</v>
      </c>
      <c r="Z118" s="39">
        <f t="shared" si="40"/>
        <v>-16.38806948541462</v>
      </c>
    </row>
    <row r="119" spans="1:26" ht="12.75">
      <c r="A119">
        <v>51010</v>
      </c>
      <c r="B119" t="s">
        <v>303</v>
      </c>
      <c r="C119">
        <v>1346</v>
      </c>
      <c r="D119">
        <v>8</v>
      </c>
      <c r="E119">
        <v>27</v>
      </c>
      <c r="F119">
        <v>-19</v>
      </c>
      <c r="G119">
        <v>6</v>
      </c>
      <c r="H119">
        <v>39</v>
      </c>
      <c r="I119">
        <v>0</v>
      </c>
      <c r="J119" s="38">
        <f t="shared" si="28"/>
        <v>45</v>
      </c>
      <c r="K119">
        <v>1</v>
      </c>
      <c r="L119">
        <v>33</v>
      </c>
      <c r="M119">
        <v>4</v>
      </c>
      <c r="N119" s="38">
        <f t="shared" si="29"/>
        <v>38</v>
      </c>
      <c r="O119" s="54">
        <f t="shared" si="30"/>
        <v>7</v>
      </c>
      <c r="P119" s="38">
        <f t="shared" si="31"/>
        <v>-12</v>
      </c>
      <c r="Q119">
        <v>0</v>
      </c>
      <c r="R119" s="38">
        <f t="shared" si="32"/>
        <v>1334</v>
      </c>
      <c r="S119" s="39">
        <f t="shared" si="33"/>
        <v>5.970149253731344</v>
      </c>
      <c r="T119" s="39">
        <f t="shared" si="34"/>
        <v>20.149253731343283</v>
      </c>
      <c r="U119" s="39">
        <f t="shared" si="35"/>
        <v>5.223880597014926</v>
      </c>
      <c r="V119" s="39">
        <f t="shared" si="36"/>
        <v>4.477611940298508</v>
      </c>
      <c r="W119" s="39">
        <f t="shared" si="37"/>
        <v>3.7313432835820897</v>
      </c>
      <c r="X119" s="39">
        <f t="shared" si="38"/>
        <v>-2.985074626865672</v>
      </c>
      <c r="Y119" s="39">
        <f t="shared" si="39"/>
        <v>-14.179104477611942</v>
      </c>
      <c r="Z119" s="39">
        <f t="shared" si="40"/>
        <v>-8.955223880597016</v>
      </c>
    </row>
    <row r="120" spans="1:26" ht="12.75">
      <c r="A120">
        <v>51011</v>
      </c>
      <c r="B120" t="s">
        <v>188</v>
      </c>
      <c r="C120">
        <v>1046</v>
      </c>
      <c r="D120">
        <v>7</v>
      </c>
      <c r="E120">
        <v>9</v>
      </c>
      <c r="F120">
        <v>-2</v>
      </c>
      <c r="G120">
        <v>7</v>
      </c>
      <c r="H120">
        <v>27</v>
      </c>
      <c r="I120">
        <v>0</v>
      </c>
      <c r="J120" s="38">
        <f t="shared" si="28"/>
        <v>34</v>
      </c>
      <c r="K120">
        <v>4</v>
      </c>
      <c r="L120">
        <v>29</v>
      </c>
      <c r="M120">
        <v>4</v>
      </c>
      <c r="N120" s="38">
        <f t="shared" si="29"/>
        <v>37</v>
      </c>
      <c r="O120" s="54">
        <f t="shared" si="30"/>
        <v>-3</v>
      </c>
      <c r="P120" s="38">
        <f t="shared" si="31"/>
        <v>-5</v>
      </c>
      <c r="Q120">
        <v>1</v>
      </c>
      <c r="R120" s="38">
        <f t="shared" si="32"/>
        <v>1042</v>
      </c>
      <c r="S120" s="39">
        <f t="shared" si="33"/>
        <v>6.704980842911878</v>
      </c>
      <c r="T120" s="39">
        <f t="shared" si="34"/>
        <v>8.620689655172413</v>
      </c>
      <c r="U120" s="39">
        <f t="shared" si="35"/>
        <v>-2.8735632183908044</v>
      </c>
      <c r="V120" s="39">
        <f t="shared" si="36"/>
        <v>-1.9157088122605364</v>
      </c>
      <c r="W120" s="39">
        <f t="shared" si="37"/>
        <v>2.8735632183908044</v>
      </c>
      <c r="X120" s="39">
        <f t="shared" si="38"/>
        <v>-3.8314176245210727</v>
      </c>
      <c r="Y120" s="39">
        <f t="shared" si="39"/>
        <v>-1.9157088122605364</v>
      </c>
      <c r="Z120" s="39">
        <f t="shared" si="40"/>
        <v>-4.7892720306513406</v>
      </c>
    </row>
    <row r="121" spans="1:26" ht="12.75">
      <c r="A121">
        <v>51012</v>
      </c>
      <c r="B121" t="s">
        <v>189</v>
      </c>
      <c r="C121">
        <v>6584</v>
      </c>
      <c r="D121">
        <v>38</v>
      </c>
      <c r="E121">
        <v>70</v>
      </c>
      <c r="F121">
        <v>-32</v>
      </c>
      <c r="G121">
        <v>27</v>
      </c>
      <c r="H121">
        <v>138</v>
      </c>
      <c r="I121">
        <v>8</v>
      </c>
      <c r="J121" s="38">
        <f t="shared" si="28"/>
        <v>173</v>
      </c>
      <c r="K121">
        <v>12</v>
      </c>
      <c r="L121">
        <v>81</v>
      </c>
      <c r="M121">
        <v>34</v>
      </c>
      <c r="N121" s="38">
        <f t="shared" si="29"/>
        <v>127</v>
      </c>
      <c r="O121" s="54">
        <f t="shared" si="30"/>
        <v>46</v>
      </c>
      <c r="P121" s="38">
        <f t="shared" si="31"/>
        <v>14</v>
      </c>
      <c r="Q121">
        <v>1</v>
      </c>
      <c r="R121" s="38">
        <f t="shared" si="32"/>
        <v>6599</v>
      </c>
      <c r="S121" s="39">
        <f t="shared" si="33"/>
        <v>5.765000379276341</v>
      </c>
      <c r="T121" s="39">
        <f t="shared" si="34"/>
        <v>10.619737540772206</v>
      </c>
      <c r="U121" s="39">
        <f t="shared" si="35"/>
        <v>6.978684669650307</v>
      </c>
      <c r="V121" s="39">
        <f t="shared" si="36"/>
        <v>8.647500568914511</v>
      </c>
      <c r="W121" s="39">
        <f t="shared" si="37"/>
        <v>2.275658044451187</v>
      </c>
      <c r="X121" s="39">
        <f t="shared" si="38"/>
        <v>-3.944473943715391</v>
      </c>
      <c r="Y121" s="39">
        <f t="shared" si="39"/>
        <v>-4.854737161495866</v>
      </c>
      <c r="Z121" s="39">
        <f t="shared" si="40"/>
        <v>2.1239475081544414</v>
      </c>
    </row>
    <row r="122" spans="1:26" ht="12.75">
      <c r="A122">
        <v>51013</v>
      </c>
      <c r="B122" t="s">
        <v>190</v>
      </c>
      <c r="C122">
        <v>4766</v>
      </c>
      <c r="D122">
        <v>22</v>
      </c>
      <c r="E122">
        <v>54</v>
      </c>
      <c r="F122">
        <v>-32</v>
      </c>
      <c r="G122">
        <v>23</v>
      </c>
      <c r="H122">
        <v>131</v>
      </c>
      <c r="I122">
        <v>1</v>
      </c>
      <c r="J122" s="38">
        <f t="shared" si="28"/>
        <v>155</v>
      </c>
      <c r="K122">
        <v>10</v>
      </c>
      <c r="L122">
        <v>128</v>
      </c>
      <c r="M122">
        <v>5</v>
      </c>
      <c r="N122" s="38">
        <f t="shared" si="29"/>
        <v>143</v>
      </c>
      <c r="O122" s="54">
        <f t="shared" si="30"/>
        <v>12</v>
      </c>
      <c r="P122" s="38">
        <f t="shared" si="31"/>
        <v>-20</v>
      </c>
      <c r="Q122">
        <v>1</v>
      </c>
      <c r="R122" s="38">
        <f t="shared" si="32"/>
        <v>4747</v>
      </c>
      <c r="S122" s="39">
        <f t="shared" si="33"/>
        <v>4.625249658362241</v>
      </c>
      <c r="T122" s="39">
        <f t="shared" si="34"/>
        <v>11.352885525070956</v>
      </c>
      <c r="U122" s="39">
        <f t="shared" si="35"/>
        <v>2.522863450015768</v>
      </c>
      <c r="V122" s="39">
        <f t="shared" si="36"/>
        <v>0.630715862503942</v>
      </c>
      <c r="W122" s="39">
        <f t="shared" si="37"/>
        <v>2.733102070850415</v>
      </c>
      <c r="X122" s="39">
        <f t="shared" si="38"/>
        <v>-0.8409544833385894</v>
      </c>
      <c r="Y122" s="39">
        <f t="shared" si="39"/>
        <v>-6.727635866708715</v>
      </c>
      <c r="Z122" s="39">
        <f t="shared" si="40"/>
        <v>-4.204772416692946</v>
      </c>
    </row>
    <row r="123" spans="1:26" ht="12.75">
      <c r="A123">
        <v>51014</v>
      </c>
      <c r="B123" t="s">
        <v>191</v>
      </c>
      <c r="C123">
        <v>450</v>
      </c>
      <c r="D123">
        <v>7</v>
      </c>
      <c r="E123">
        <v>6</v>
      </c>
      <c r="F123">
        <v>1</v>
      </c>
      <c r="G123">
        <v>4</v>
      </c>
      <c r="H123">
        <v>20</v>
      </c>
      <c r="I123">
        <v>0</v>
      </c>
      <c r="J123" s="38">
        <f t="shared" si="28"/>
        <v>24</v>
      </c>
      <c r="K123">
        <v>0</v>
      </c>
      <c r="L123">
        <v>12</v>
      </c>
      <c r="M123">
        <v>2</v>
      </c>
      <c r="N123" s="38">
        <f t="shared" si="29"/>
        <v>14</v>
      </c>
      <c r="O123" s="54">
        <f t="shared" si="30"/>
        <v>10</v>
      </c>
      <c r="P123" s="38">
        <f t="shared" si="31"/>
        <v>11</v>
      </c>
      <c r="Q123">
        <v>0</v>
      </c>
      <c r="R123" s="38">
        <f t="shared" si="32"/>
        <v>461</v>
      </c>
      <c r="S123" s="39">
        <f t="shared" si="33"/>
        <v>15.367727771679473</v>
      </c>
      <c r="T123" s="39">
        <f t="shared" si="34"/>
        <v>13.172338090010976</v>
      </c>
      <c r="U123" s="39">
        <f t="shared" si="35"/>
        <v>21.953896816684964</v>
      </c>
      <c r="V123" s="39">
        <f t="shared" si="36"/>
        <v>17.56311745334797</v>
      </c>
      <c r="W123" s="39">
        <f t="shared" si="37"/>
        <v>8.781558726673985</v>
      </c>
      <c r="X123" s="39">
        <f t="shared" si="38"/>
        <v>-4.390779363336993</v>
      </c>
      <c r="Y123" s="39">
        <f t="shared" si="39"/>
        <v>2.1953896816684964</v>
      </c>
      <c r="Z123" s="39">
        <f t="shared" si="40"/>
        <v>24.149286498353458</v>
      </c>
    </row>
    <row r="124" spans="1:26" ht="12.75">
      <c r="A124">
        <v>51015</v>
      </c>
      <c r="B124" t="s">
        <v>192</v>
      </c>
      <c r="C124">
        <v>981</v>
      </c>
      <c r="D124">
        <v>1</v>
      </c>
      <c r="E124">
        <v>16</v>
      </c>
      <c r="F124">
        <v>-15</v>
      </c>
      <c r="G124">
        <v>4</v>
      </c>
      <c r="H124">
        <v>41</v>
      </c>
      <c r="I124">
        <v>1</v>
      </c>
      <c r="J124" s="38">
        <f t="shared" si="28"/>
        <v>46</v>
      </c>
      <c r="K124">
        <v>3</v>
      </c>
      <c r="L124">
        <v>36</v>
      </c>
      <c r="M124">
        <v>3</v>
      </c>
      <c r="N124" s="38">
        <f t="shared" si="29"/>
        <v>42</v>
      </c>
      <c r="O124" s="54">
        <f t="shared" si="30"/>
        <v>4</v>
      </c>
      <c r="P124" s="38">
        <f t="shared" si="31"/>
        <v>-11</v>
      </c>
      <c r="Q124">
        <v>-1</v>
      </c>
      <c r="R124" s="38">
        <f t="shared" si="32"/>
        <v>969</v>
      </c>
      <c r="S124" s="39">
        <f t="shared" si="33"/>
        <v>1.0256410256410255</v>
      </c>
      <c r="T124" s="39">
        <f t="shared" si="34"/>
        <v>16.41025641025641</v>
      </c>
      <c r="U124" s="39">
        <f t="shared" si="35"/>
        <v>4.102564102564102</v>
      </c>
      <c r="V124" s="39">
        <f t="shared" si="36"/>
        <v>5.128205128205129</v>
      </c>
      <c r="W124" s="39">
        <f t="shared" si="37"/>
        <v>1.0256410256410255</v>
      </c>
      <c r="X124" s="39">
        <f t="shared" si="38"/>
        <v>-2.051282051282051</v>
      </c>
      <c r="Y124" s="39">
        <f t="shared" si="39"/>
        <v>-15.384615384615385</v>
      </c>
      <c r="Z124" s="39">
        <f t="shared" si="40"/>
        <v>-11.282051282051283</v>
      </c>
    </row>
    <row r="125" spans="1:26" ht="12.75">
      <c r="A125">
        <v>51016</v>
      </c>
      <c r="B125" t="s">
        <v>193</v>
      </c>
      <c r="C125">
        <v>4549</v>
      </c>
      <c r="D125">
        <v>33</v>
      </c>
      <c r="E125">
        <v>52</v>
      </c>
      <c r="F125">
        <v>-19</v>
      </c>
      <c r="G125">
        <v>35</v>
      </c>
      <c r="H125">
        <v>121</v>
      </c>
      <c r="I125">
        <v>4</v>
      </c>
      <c r="J125" s="38">
        <f t="shared" si="28"/>
        <v>160</v>
      </c>
      <c r="K125">
        <v>12</v>
      </c>
      <c r="L125">
        <v>132</v>
      </c>
      <c r="M125">
        <v>24</v>
      </c>
      <c r="N125" s="38">
        <f t="shared" si="29"/>
        <v>168</v>
      </c>
      <c r="O125" s="54">
        <f t="shared" si="30"/>
        <v>-8</v>
      </c>
      <c r="P125" s="38">
        <f t="shared" si="31"/>
        <v>-27</v>
      </c>
      <c r="Q125">
        <v>0</v>
      </c>
      <c r="R125" s="38">
        <f t="shared" si="32"/>
        <v>4522</v>
      </c>
      <c r="S125" s="39">
        <f t="shared" si="33"/>
        <v>7.275934296108478</v>
      </c>
      <c r="T125" s="39">
        <f t="shared" si="34"/>
        <v>11.465108587807297</v>
      </c>
      <c r="U125" s="39">
        <f t="shared" si="35"/>
        <v>-1.7638628596626613</v>
      </c>
      <c r="V125" s="39">
        <f t="shared" si="36"/>
        <v>-2.4253114320361595</v>
      </c>
      <c r="W125" s="39">
        <f t="shared" si="37"/>
        <v>5.071105721530151</v>
      </c>
      <c r="X125" s="39">
        <f t="shared" si="38"/>
        <v>-4.409657149156653</v>
      </c>
      <c r="Y125" s="39">
        <f t="shared" si="39"/>
        <v>-4.189174291698821</v>
      </c>
      <c r="Z125" s="39">
        <f t="shared" si="40"/>
        <v>-5.953037151361482</v>
      </c>
    </row>
    <row r="126" spans="1:26" ht="12.75">
      <c r="A126">
        <v>51017</v>
      </c>
      <c r="B126" t="s">
        <v>194</v>
      </c>
      <c r="C126">
        <v>11258</v>
      </c>
      <c r="D126">
        <v>72</v>
      </c>
      <c r="E126">
        <v>153</v>
      </c>
      <c r="F126">
        <v>-81</v>
      </c>
      <c r="G126">
        <v>50</v>
      </c>
      <c r="H126">
        <v>154</v>
      </c>
      <c r="I126">
        <v>4</v>
      </c>
      <c r="J126" s="38">
        <f t="shared" si="28"/>
        <v>208</v>
      </c>
      <c r="K126">
        <v>27</v>
      </c>
      <c r="L126">
        <v>175</v>
      </c>
      <c r="M126">
        <v>22</v>
      </c>
      <c r="N126" s="38">
        <f t="shared" si="29"/>
        <v>224</v>
      </c>
      <c r="O126" s="54">
        <f t="shared" si="30"/>
        <v>-16</v>
      </c>
      <c r="P126" s="38">
        <f t="shared" si="31"/>
        <v>-97</v>
      </c>
      <c r="Q126">
        <v>6</v>
      </c>
      <c r="R126" s="38">
        <f t="shared" si="32"/>
        <v>11167</v>
      </c>
      <c r="S126" s="39">
        <f t="shared" si="33"/>
        <v>6.421404682274248</v>
      </c>
      <c r="T126" s="39">
        <f t="shared" si="34"/>
        <v>13.645484949832776</v>
      </c>
      <c r="U126" s="39">
        <f t="shared" si="35"/>
        <v>-1.426978818283166</v>
      </c>
      <c r="V126" s="39">
        <f t="shared" si="36"/>
        <v>-1.8729096989966556</v>
      </c>
      <c r="W126" s="39">
        <f t="shared" si="37"/>
        <v>2.051282051282051</v>
      </c>
      <c r="X126" s="39">
        <f t="shared" si="38"/>
        <v>-1.605351170568562</v>
      </c>
      <c r="Y126" s="39">
        <f t="shared" si="39"/>
        <v>-7.224080267558528</v>
      </c>
      <c r="Z126" s="39">
        <f t="shared" si="40"/>
        <v>-8.651059085841695</v>
      </c>
    </row>
    <row r="127" spans="1:26" ht="12.75">
      <c r="A127">
        <v>51018</v>
      </c>
      <c r="B127" t="s">
        <v>195</v>
      </c>
      <c r="C127">
        <v>4806</v>
      </c>
      <c r="D127">
        <v>34</v>
      </c>
      <c r="E127">
        <v>60</v>
      </c>
      <c r="F127">
        <v>-26</v>
      </c>
      <c r="G127">
        <v>40</v>
      </c>
      <c r="H127">
        <v>130</v>
      </c>
      <c r="I127">
        <v>8</v>
      </c>
      <c r="J127" s="38">
        <f t="shared" si="28"/>
        <v>178</v>
      </c>
      <c r="K127">
        <v>21</v>
      </c>
      <c r="L127">
        <v>115</v>
      </c>
      <c r="M127">
        <v>18</v>
      </c>
      <c r="N127" s="38">
        <f t="shared" si="29"/>
        <v>154</v>
      </c>
      <c r="O127" s="54">
        <f t="shared" si="30"/>
        <v>24</v>
      </c>
      <c r="P127" s="38">
        <f t="shared" si="31"/>
        <v>-2</v>
      </c>
      <c r="Q127">
        <v>4</v>
      </c>
      <c r="R127" s="38">
        <f t="shared" si="32"/>
        <v>4808</v>
      </c>
      <c r="S127" s="39">
        <f t="shared" si="33"/>
        <v>7.073018514666112</v>
      </c>
      <c r="T127" s="39">
        <f t="shared" si="34"/>
        <v>12.48179737882255</v>
      </c>
      <c r="U127" s="39">
        <f t="shared" si="35"/>
        <v>4.99271895152902</v>
      </c>
      <c r="V127" s="39">
        <f t="shared" si="36"/>
        <v>3.1204493447056376</v>
      </c>
      <c r="W127" s="39">
        <f t="shared" si="37"/>
        <v>3.952569169960474</v>
      </c>
      <c r="X127" s="39">
        <f t="shared" si="38"/>
        <v>-2.0802995631370917</v>
      </c>
      <c r="Y127" s="39">
        <f t="shared" si="39"/>
        <v>-5.408778864156439</v>
      </c>
      <c r="Z127" s="39">
        <f t="shared" si="40"/>
        <v>-0.4160599126274183</v>
      </c>
    </row>
    <row r="128" spans="1:26" ht="12.75">
      <c r="A128">
        <v>51020</v>
      </c>
      <c r="B128" t="s">
        <v>196</v>
      </c>
      <c r="C128">
        <v>2969</v>
      </c>
      <c r="D128">
        <v>13</v>
      </c>
      <c r="E128">
        <v>32</v>
      </c>
      <c r="F128">
        <v>-19</v>
      </c>
      <c r="G128">
        <v>7</v>
      </c>
      <c r="H128">
        <v>76</v>
      </c>
      <c r="I128">
        <v>1</v>
      </c>
      <c r="J128" s="38">
        <f t="shared" si="28"/>
        <v>84</v>
      </c>
      <c r="K128">
        <v>13</v>
      </c>
      <c r="L128">
        <v>70</v>
      </c>
      <c r="M128">
        <v>12</v>
      </c>
      <c r="N128" s="38">
        <f t="shared" si="29"/>
        <v>95</v>
      </c>
      <c r="O128" s="54">
        <f t="shared" si="30"/>
        <v>-11</v>
      </c>
      <c r="P128" s="38">
        <f t="shared" si="31"/>
        <v>-30</v>
      </c>
      <c r="Q128">
        <v>-1</v>
      </c>
      <c r="R128" s="38">
        <f t="shared" si="32"/>
        <v>2938</v>
      </c>
      <c r="S128" s="39">
        <f t="shared" si="33"/>
        <v>4.401557474183172</v>
      </c>
      <c r="T128" s="39">
        <f t="shared" si="34"/>
        <v>10.834603013373963</v>
      </c>
      <c r="U128" s="39">
        <f t="shared" si="35"/>
        <v>-3.7243947858473</v>
      </c>
      <c r="V128" s="39">
        <f t="shared" si="36"/>
        <v>2.031488065007618</v>
      </c>
      <c r="W128" s="39">
        <f t="shared" si="37"/>
        <v>-2.031488065007618</v>
      </c>
      <c r="X128" s="39">
        <f t="shared" si="38"/>
        <v>-3.7243947858473</v>
      </c>
      <c r="Y128" s="39">
        <f t="shared" si="39"/>
        <v>-6.433045539190791</v>
      </c>
      <c r="Z128" s="39">
        <f t="shared" si="40"/>
        <v>-10.15744032503809</v>
      </c>
    </row>
    <row r="129" spans="1:26" ht="12.75">
      <c r="A129">
        <v>51021</v>
      </c>
      <c r="B129" t="s">
        <v>197</v>
      </c>
      <c r="C129">
        <v>1808</v>
      </c>
      <c r="D129">
        <v>11</v>
      </c>
      <c r="E129">
        <v>35</v>
      </c>
      <c r="F129">
        <v>-24</v>
      </c>
      <c r="G129">
        <v>5</v>
      </c>
      <c r="H129">
        <v>49</v>
      </c>
      <c r="I129">
        <v>0</v>
      </c>
      <c r="J129" s="38">
        <f t="shared" si="28"/>
        <v>54</v>
      </c>
      <c r="K129">
        <v>14</v>
      </c>
      <c r="L129">
        <v>62</v>
      </c>
      <c r="M129">
        <v>2</v>
      </c>
      <c r="N129" s="38">
        <f t="shared" si="29"/>
        <v>78</v>
      </c>
      <c r="O129" s="54">
        <f t="shared" si="30"/>
        <v>-24</v>
      </c>
      <c r="P129" s="38">
        <f t="shared" si="31"/>
        <v>-48</v>
      </c>
      <c r="Q129">
        <v>1</v>
      </c>
      <c r="R129" s="38">
        <f t="shared" si="32"/>
        <v>1761</v>
      </c>
      <c r="S129" s="39">
        <f t="shared" si="33"/>
        <v>6.164191650322219</v>
      </c>
      <c r="T129" s="39">
        <f t="shared" si="34"/>
        <v>19.613337069207063</v>
      </c>
      <c r="U129" s="39">
        <f t="shared" si="35"/>
        <v>-13.449145418884841</v>
      </c>
      <c r="V129" s="39">
        <f t="shared" si="36"/>
        <v>-7.284953768562622</v>
      </c>
      <c r="W129" s="39">
        <f t="shared" si="37"/>
        <v>-5.043429532081816</v>
      </c>
      <c r="X129" s="39">
        <f t="shared" si="38"/>
        <v>-1.1207621182404035</v>
      </c>
      <c r="Y129" s="39">
        <f t="shared" si="39"/>
        <v>-13.449145418884841</v>
      </c>
      <c r="Z129" s="39">
        <f t="shared" si="40"/>
        <v>-26.898290837769682</v>
      </c>
    </row>
    <row r="130" spans="1:26" ht="12.75">
      <c r="A130">
        <v>51022</v>
      </c>
      <c r="B130" t="s">
        <v>198</v>
      </c>
      <c r="C130">
        <v>1769</v>
      </c>
      <c r="D130">
        <v>10</v>
      </c>
      <c r="E130">
        <v>20</v>
      </c>
      <c r="F130">
        <v>-10</v>
      </c>
      <c r="G130">
        <v>5</v>
      </c>
      <c r="H130">
        <v>61</v>
      </c>
      <c r="I130">
        <v>1</v>
      </c>
      <c r="J130" s="38">
        <f t="shared" si="28"/>
        <v>67</v>
      </c>
      <c r="K130">
        <v>12</v>
      </c>
      <c r="L130">
        <v>50</v>
      </c>
      <c r="M130">
        <v>7</v>
      </c>
      <c r="N130" s="38">
        <f t="shared" si="29"/>
        <v>69</v>
      </c>
      <c r="O130" s="54">
        <f t="shared" si="30"/>
        <v>-2</v>
      </c>
      <c r="P130" s="38">
        <f t="shared" si="31"/>
        <v>-12</v>
      </c>
      <c r="Q130">
        <v>2</v>
      </c>
      <c r="R130" s="38">
        <f t="shared" si="32"/>
        <v>1759</v>
      </c>
      <c r="S130" s="39">
        <f t="shared" si="33"/>
        <v>5.668934240362812</v>
      </c>
      <c r="T130" s="39">
        <f t="shared" si="34"/>
        <v>11.337868480725623</v>
      </c>
      <c r="U130" s="39">
        <f t="shared" si="35"/>
        <v>-1.1337868480725624</v>
      </c>
      <c r="V130" s="39">
        <f t="shared" si="36"/>
        <v>6.2358276643990935</v>
      </c>
      <c r="W130" s="39">
        <f t="shared" si="37"/>
        <v>-3.968253968253968</v>
      </c>
      <c r="X130" s="39">
        <f t="shared" si="38"/>
        <v>-3.401360544217687</v>
      </c>
      <c r="Y130" s="39">
        <f t="shared" si="39"/>
        <v>-5.668934240362812</v>
      </c>
      <c r="Z130" s="39">
        <f t="shared" si="40"/>
        <v>-6.802721088435374</v>
      </c>
    </row>
    <row r="131" spans="1:26" ht="12.75">
      <c r="A131">
        <v>51023</v>
      </c>
      <c r="B131" t="s">
        <v>199</v>
      </c>
      <c r="C131">
        <v>261</v>
      </c>
      <c r="D131">
        <v>2</v>
      </c>
      <c r="E131">
        <v>8</v>
      </c>
      <c r="F131">
        <v>-6</v>
      </c>
      <c r="G131">
        <v>1</v>
      </c>
      <c r="H131">
        <v>7</v>
      </c>
      <c r="I131">
        <v>0</v>
      </c>
      <c r="J131" s="38">
        <f t="shared" si="28"/>
        <v>8</v>
      </c>
      <c r="K131">
        <v>0</v>
      </c>
      <c r="L131">
        <v>9</v>
      </c>
      <c r="M131">
        <v>0</v>
      </c>
      <c r="N131" s="38">
        <f t="shared" si="29"/>
        <v>9</v>
      </c>
      <c r="O131" s="54">
        <f t="shared" si="30"/>
        <v>-1</v>
      </c>
      <c r="P131" s="38">
        <f t="shared" si="31"/>
        <v>-7</v>
      </c>
      <c r="Q131">
        <v>0</v>
      </c>
      <c r="R131" s="38">
        <f t="shared" si="32"/>
        <v>254</v>
      </c>
      <c r="S131" s="39">
        <f t="shared" si="33"/>
        <v>7.766990291262136</v>
      </c>
      <c r="T131" s="39">
        <f t="shared" si="34"/>
        <v>31.067961165048544</v>
      </c>
      <c r="U131" s="39">
        <f t="shared" si="35"/>
        <v>-3.883495145631068</v>
      </c>
      <c r="V131" s="39">
        <f t="shared" si="36"/>
        <v>-7.766990291262136</v>
      </c>
      <c r="W131" s="39">
        <f t="shared" si="37"/>
        <v>3.883495145631068</v>
      </c>
      <c r="X131" s="39">
        <f t="shared" si="38"/>
        <v>0</v>
      </c>
      <c r="Y131" s="39">
        <f t="shared" si="39"/>
        <v>-23.300970873786408</v>
      </c>
      <c r="Z131" s="39">
        <f t="shared" si="40"/>
        <v>-27.184466019417474</v>
      </c>
    </row>
    <row r="132" spans="1:26" ht="12.75">
      <c r="A132">
        <v>51024</v>
      </c>
      <c r="B132" t="s">
        <v>200</v>
      </c>
      <c r="C132">
        <v>880</v>
      </c>
      <c r="D132">
        <v>5</v>
      </c>
      <c r="E132">
        <v>10</v>
      </c>
      <c r="F132">
        <v>-5</v>
      </c>
      <c r="G132">
        <v>1</v>
      </c>
      <c r="H132">
        <v>22</v>
      </c>
      <c r="I132">
        <v>0</v>
      </c>
      <c r="J132" s="38">
        <f t="shared" si="28"/>
        <v>23</v>
      </c>
      <c r="K132">
        <v>7</v>
      </c>
      <c r="L132">
        <v>23</v>
      </c>
      <c r="M132">
        <v>0</v>
      </c>
      <c r="N132" s="38">
        <f t="shared" si="29"/>
        <v>30</v>
      </c>
      <c r="O132" s="54">
        <f t="shared" si="30"/>
        <v>-7</v>
      </c>
      <c r="P132" s="38">
        <f t="shared" si="31"/>
        <v>-12</v>
      </c>
      <c r="Q132">
        <v>0</v>
      </c>
      <c r="R132" s="38">
        <f t="shared" si="32"/>
        <v>868</v>
      </c>
      <c r="S132" s="39">
        <f t="shared" si="33"/>
        <v>5.720823798627002</v>
      </c>
      <c r="T132" s="39">
        <f t="shared" si="34"/>
        <v>11.441647597254004</v>
      </c>
      <c r="U132" s="39">
        <f t="shared" si="35"/>
        <v>-8.009153318077804</v>
      </c>
      <c r="V132" s="39">
        <f t="shared" si="36"/>
        <v>-1.1441647597254005</v>
      </c>
      <c r="W132" s="39">
        <f t="shared" si="37"/>
        <v>-6.864988558352402</v>
      </c>
      <c r="X132" s="39">
        <f t="shared" si="38"/>
        <v>0</v>
      </c>
      <c r="Y132" s="39">
        <f t="shared" si="39"/>
        <v>-5.720823798627002</v>
      </c>
      <c r="Z132" s="39">
        <f t="shared" si="40"/>
        <v>-13.729977116704804</v>
      </c>
    </row>
    <row r="133" spans="1:26" ht="12.75">
      <c r="A133">
        <v>51025</v>
      </c>
      <c r="B133" t="s">
        <v>201</v>
      </c>
      <c r="C133">
        <v>4525</v>
      </c>
      <c r="D133">
        <v>34</v>
      </c>
      <c r="E133">
        <v>54</v>
      </c>
      <c r="F133">
        <v>-20</v>
      </c>
      <c r="G133">
        <v>26</v>
      </c>
      <c r="H133">
        <v>91</v>
      </c>
      <c r="I133">
        <v>1</v>
      </c>
      <c r="J133" s="38">
        <f t="shared" si="28"/>
        <v>118</v>
      </c>
      <c r="K133">
        <v>12</v>
      </c>
      <c r="L133">
        <v>102</v>
      </c>
      <c r="M133">
        <v>10</v>
      </c>
      <c r="N133" s="38">
        <f t="shared" si="29"/>
        <v>124</v>
      </c>
      <c r="O133" s="54">
        <f t="shared" si="30"/>
        <v>-6</v>
      </c>
      <c r="P133" s="38">
        <f t="shared" si="31"/>
        <v>-26</v>
      </c>
      <c r="Q133">
        <v>2</v>
      </c>
      <c r="R133" s="38">
        <f t="shared" si="32"/>
        <v>4501</v>
      </c>
      <c r="S133" s="39">
        <f t="shared" si="33"/>
        <v>7.533791269665412</v>
      </c>
      <c r="T133" s="39">
        <f t="shared" si="34"/>
        <v>11.965433192998006</v>
      </c>
      <c r="U133" s="39">
        <f t="shared" si="35"/>
        <v>-1.3294925769997785</v>
      </c>
      <c r="V133" s="39">
        <f t="shared" si="36"/>
        <v>-2.437403057832927</v>
      </c>
      <c r="W133" s="39">
        <f t="shared" si="37"/>
        <v>3.1021493463328165</v>
      </c>
      <c r="X133" s="39">
        <f t="shared" si="38"/>
        <v>-1.9942388654996677</v>
      </c>
      <c r="Y133" s="39">
        <f t="shared" si="39"/>
        <v>-4.431641923332594</v>
      </c>
      <c r="Z133" s="39">
        <f t="shared" si="40"/>
        <v>-5.761134500332373</v>
      </c>
    </row>
    <row r="134" spans="1:26" ht="12.75">
      <c r="A134">
        <v>51026</v>
      </c>
      <c r="B134" t="s">
        <v>202</v>
      </c>
      <c r="C134">
        <v>12225</v>
      </c>
      <c r="D134">
        <v>75</v>
      </c>
      <c r="E134">
        <v>153</v>
      </c>
      <c r="F134">
        <v>-78</v>
      </c>
      <c r="G134">
        <v>134</v>
      </c>
      <c r="H134">
        <v>322</v>
      </c>
      <c r="I134">
        <v>9</v>
      </c>
      <c r="J134" s="38">
        <f t="shared" si="28"/>
        <v>465</v>
      </c>
      <c r="K134">
        <v>51</v>
      </c>
      <c r="L134">
        <v>310</v>
      </c>
      <c r="M134">
        <v>85</v>
      </c>
      <c r="N134" s="38">
        <f t="shared" si="29"/>
        <v>446</v>
      </c>
      <c r="O134" s="54">
        <f t="shared" si="30"/>
        <v>19</v>
      </c>
      <c r="P134" s="38">
        <f t="shared" si="31"/>
        <v>-59</v>
      </c>
      <c r="Q134">
        <v>1</v>
      </c>
      <c r="R134" s="38">
        <f t="shared" si="32"/>
        <v>12167</v>
      </c>
      <c r="S134" s="39">
        <f t="shared" si="33"/>
        <v>6.149557231879305</v>
      </c>
      <c r="T134" s="39">
        <f t="shared" si="34"/>
        <v>12.545096753033782</v>
      </c>
      <c r="U134" s="39">
        <f t="shared" si="35"/>
        <v>1.5578878320760905</v>
      </c>
      <c r="V134" s="39">
        <f t="shared" si="36"/>
        <v>0.9839291571006887</v>
      </c>
      <c r="W134" s="39">
        <f t="shared" si="37"/>
        <v>6.805510003279763</v>
      </c>
      <c r="X134" s="39">
        <f t="shared" si="38"/>
        <v>-6.231551328304362</v>
      </c>
      <c r="Y134" s="39">
        <f t="shared" si="39"/>
        <v>-6.395539521154477</v>
      </c>
      <c r="Z134" s="39">
        <f t="shared" si="40"/>
        <v>-4.8376516890783865</v>
      </c>
    </row>
    <row r="135" spans="1:26" ht="12.75">
      <c r="A135">
        <v>51027</v>
      </c>
      <c r="B135" t="s">
        <v>203</v>
      </c>
      <c r="C135">
        <v>425</v>
      </c>
      <c r="D135">
        <v>3</v>
      </c>
      <c r="E135">
        <v>6</v>
      </c>
      <c r="F135">
        <v>-3</v>
      </c>
      <c r="G135">
        <v>0</v>
      </c>
      <c r="H135">
        <v>18</v>
      </c>
      <c r="I135">
        <v>0</v>
      </c>
      <c r="J135" s="38">
        <f t="shared" si="28"/>
        <v>18</v>
      </c>
      <c r="K135">
        <v>1</v>
      </c>
      <c r="L135">
        <v>13</v>
      </c>
      <c r="M135">
        <v>0</v>
      </c>
      <c r="N135" s="38">
        <f t="shared" si="29"/>
        <v>14</v>
      </c>
      <c r="O135" s="54">
        <f t="shared" si="30"/>
        <v>4</v>
      </c>
      <c r="P135" s="38">
        <f t="shared" si="31"/>
        <v>1</v>
      </c>
      <c r="Q135">
        <v>-1</v>
      </c>
      <c r="R135" s="38">
        <f t="shared" si="32"/>
        <v>425</v>
      </c>
      <c r="S135" s="39">
        <f t="shared" si="33"/>
        <v>7.058823529411765</v>
      </c>
      <c r="T135" s="39">
        <f t="shared" si="34"/>
        <v>14.11764705882353</v>
      </c>
      <c r="U135" s="39">
        <f t="shared" si="35"/>
        <v>9.411764705882351</v>
      </c>
      <c r="V135" s="39">
        <f t="shared" si="36"/>
        <v>11.76470588235294</v>
      </c>
      <c r="W135" s="39">
        <f t="shared" si="37"/>
        <v>-2.352941176470588</v>
      </c>
      <c r="X135" s="39">
        <f t="shared" si="38"/>
        <v>0</v>
      </c>
      <c r="Y135" s="39">
        <f t="shared" si="39"/>
        <v>-7.058823529411765</v>
      </c>
      <c r="Z135" s="39">
        <f t="shared" si="40"/>
        <v>2.352941176470588</v>
      </c>
    </row>
    <row r="136" spans="1:26" ht="12.75">
      <c r="A136">
        <v>51030</v>
      </c>
      <c r="B136" t="s">
        <v>204</v>
      </c>
      <c r="C136">
        <v>1569</v>
      </c>
      <c r="D136">
        <v>7</v>
      </c>
      <c r="E136">
        <v>12</v>
      </c>
      <c r="F136">
        <v>-5</v>
      </c>
      <c r="G136">
        <v>11</v>
      </c>
      <c r="H136">
        <v>27</v>
      </c>
      <c r="I136">
        <v>0</v>
      </c>
      <c r="J136" s="38">
        <f t="shared" si="28"/>
        <v>38</v>
      </c>
      <c r="K136">
        <v>14</v>
      </c>
      <c r="L136">
        <v>35</v>
      </c>
      <c r="M136">
        <v>0</v>
      </c>
      <c r="N136" s="38">
        <f t="shared" si="29"/>
        <v>49</v>
      </c>
      <c r="O136" s="54">
        <f t="shared" si="30"/>
        <v>-11</v>
      </c>
      <c r="P136" s="38">
        <f t="shared" si="31"/>
        <v>-16</v>
      </c>
      <c r="Q136">
        <v>0</v>
      </c>
      <c r="R136" s="38">
        <f t="shared" si="32"/>
        <v>1553</v>
      </c>
      <c r="S136" s="39">
        <f t="shared" si="33"/>
        <v>4.484304932735426</v>
      </c>
      <c r="T136" s="39">
        <f t="shared" si="34"/>
        <v>7.687379884689302</v>
      </c>
      <c r="U136" s="39">
        <f t="shared" si="35"/>
        <v>-7.046764894298526</v>
      </c>
      <c r="V136" s="39">
        <f t="shared" si="36"/>
        <v>-5.124919923126201</v>
      </c>
      <c r="W136" s="39">
        <f t="shared" si="37"/>
        <v>-1.9218449711723256</v>
      </c>
      <c r="X136" s="39">
        <f t="shared" si="38"/>
        <v>0</v>
      </c>
      <c r="Y136" s="39">
        <f t="shared" si="39"/>
        <v>-3.2030749519538757</v>
      </c>
      <c r="Z136" s="39">
        <f t="shared" si="40"/>
        <v>-10.249839846252401</v>
      </c>
    </row>
    <row r="137" spans="1:26" ht="12.75">
      <c r="A137">
        <v>51031</v>
      </c>
      <c r="B137" t="s">
        <v>205</v>
      </c>
      <c r="C137">
        <v>3037</v>
      </c>
      <c r="D137">
        <v>22</v>
      </c>
      <c r="E137">
        <v>34</v>
      </c>
      <c r="F137">
        <v>-12</v>
      </c>
      <c r="G137">
        <v>22</v>
      </c>
      <c r="H137">
        <v>85</v>
      </c>
      <c r="I137">
        <v>0</v>
      </c>
      <c r="J137" s="38">
        <f t="shared" si="28"/>
        <v>107</v>
      </c>
      <c r="K137">
        <v>6</v>
      </c>
      <c r="L137">
        <v>86</v>
      </c>
      <c r="M137">
        <v>15</v>
      </c>
      <c r="N137" s="38">
        <f t="shared" si="29"/>
        <v>107</v>
      </c>
      <c r="O137" s="54">
        <f t="shared" si="30"/>
        <v>0</v>
      </c>
      <c r="P137" s="38">
        <f t="shared" si="31"/>
        <v>-12</v>
      </c>
      <c r="Q137">
        <v>1</v>
      </c>
      <c r="R137" s="38">
        <f t="shared" si="32"/>
        <v>3026</v>
      </c>
      <c r="S137" s="39">
        <f t="shared" si="33"/>
        <v>7.257133432294244</v>
      </c>
      <c r="T137" s="39">
        <f t="shared" si="34"/>
        <v>11.215569849909285</v>
      </c>
      <c r="U137" s="39">
        <f t="shared" si="35"/>
        <v>0</v>
      </c>
      <c r="V137" s="39">
        <f t="shared" si="36"/>
        <v>-0.32986970146792016</v>
      </c>
      <c r="W137" s="39">
        <f t="shared" si="37"/>
        <v>5.277915223486723</v>
      </c>
      <c r="X137" s="39">
        <f t="shared" si="38"/>
        <v>-4.948045522018802</v>
      </c>
      <c r="Y137" s="39">
        <f t="shared" si="39"/>
        <v>-3.9584364176150424</v>
      </c>
      <c r="Z137" s="39">
        <f t="shared" si="40"/>
        <v>-3.9584364176150424</v>
      </c>
    </row>
    <row r="138" spans="1:26" ht="12.75">
      <c r="A138">
        <v>51033</v>
      </c>
      <c r="B138" t="s">
        <v>206</v>
      </c>
      <c r="C138">
        <v>8872</v>
      </c>
      <c r="D138">
        <v>45</v>
      </c>
      <c r="E138">
        <v>127</v>
      </c>
      <c r="F138">
        <v>-82</v>
      </c>
      <c r="G138">
        <v>61</v>
      </c>
      <c r="H138">
        <v>244</v>
      </c>
      <c r="I138">
        <v>4</v>
      </c>
      <c r="J138" s="38">
        <f t="shared" si="28"/>
        <v>309</v>
      </c>
      <c r="K138">
        <v>28</v>
      </c>
      <c r="L138">
        <v>208</v>
      </c>
      <c r="M138">
        <v>3</v>
      </c>
      <c r="N138" s="38">
        <f t="shared" si="29"/>
        <v>239</v>
      </c>
      <c r="O138" s="54">
        <f t="shared" si="30"/>
        <v>70</v>
      </c>
      <c r="P138" s="38">
        <f t="shared" si="31"/>
        <v>-12</v>
      </c>
      <c r="Q138">
        <v>1</v>
      </c>
      <c r="R138" s="38">
        <f t="shared" si="32"/>
        <v>8861</v>
      </c>
      <c r="S138" s="39">
        <f t="shared" si="33"/>
        <v>5.075283369988158</v>
      </c>
      <c r="T138" s="39">
        <f t="shared" si="34"/>
        <v>14.323577510855468</v>
      </c>
      <c r="U138" s="39">
        <f t="shared" si="35"/>
        <v>7.894885242203801</v>
      </c>
      <c r="V138" s="39">
        <f t="shared" si="36"/>
        <v>4.060226695990526</v>
      </c>
      <c r="W138" s="39">
        <f t="shared" si="37"/>
        <v>3.721874471324649</v>
      </c>
      <c r="X138" s="39">
        <f t="shared" si="38"/>
        <v>0.11278407488862571</v>
      </c>
      <c r="Y138" s="39">
        <f t="shared" si="39"/>
        <v>-9.24829414086731</v>
      </c>
      <c r="Z138" s="39">
        <f t="shared" si="40"/>
        <v>-1.3534088986635089</v>
      </c>
    </row>
    <row r="139" spans="1:26" ht="12.75">
      <c r="A139">
        <v>51034</v>
      </c>
      <c r="B139" t="s">
        <v>207</v>
      </c>
      <c r="C139">
        <v>7996</v>
      </c>
      <c r="D139">
        <v>56</v>
      </c>
      <c r="E139">
        <v>104</v>
      </c>
      <c r="F139">
        <v>-48</v>
      </c>
      <c r="G139">
        <v>76</v>
      </c>
      <c r="H139">
        <v>145</v>
      </c>
      <c r="I139">
        <v>29</v>
      </c>
      <c r="J139" s="38">
        <f t="shared" si="28"/>
        <v>250</v>
      </c>
      <c r="K139">
        <v>48</v>
      </c>
      <c r="L139">
        <v>139</v>
      </c>
      <c r="M139">
        <v>11</v>
      </c>
      <c r="N139" s="38">
        <f t="shared" si="29"/>
        <v>198</v>
      </c>
      <c r="O139" s="54">
        <f t="shared" si="30"/>
        <v>52</v>
      </c>
      <c r="P139" s="38">
        <f t="shared" si="31"/>
        <v>4</v>
      </c>
      <c r="Q139">
        <v>11</v>
      </c>
      <c r="R139" s="38">
        <f t="shared" si="32"/>
        <v>8011</v>
      </c>
      <c r="S139" s="39">
        <f t="shared" si="33"/>
        <v>6.996938839257825</v>
      </c>
      <c r="T139" s="39">
        <f t="shared" si="34"/>
        <v>12.994314987193103</v>
      </c>
      <c r="U139" s="39">
        <f t="shared" si="35"/>
        <v>6.497157493596552</v>
      </c>
      <c r="V139" s="39">
        <f t="shared" si="36"/>
        <v>0.7496720184919098</v>
      </c>
      <c r="W139" s="39">
        <f t="shared" si="37"/>
        <v>3.4984694196289126</v>
      </c>
      <c r="X139" s="39">
        <f t="shared" si="38"/>
        <v>2.2490160554757295</v>
      </c>
      <c r="Y139" s="39">
        <f t="shared" si="39"/>
        <v>-5.997376147935278</v>
      </c>
      <c r="Z139" s="39">
        <f t="shared" si="40"/>
        <v>0.4997813456612732</v>
      </c>
    </row>
    <row r="140" spans="1:26" ht="12.75">
      <c r="A140">
        <v>51035</v>
      </c>
      <c r="B140" t="s">
        <v>208</v>
      </c>
      <c r="C140">
        <v>642</v>
      </c>
      <c r="D140">
        <v>0</v>
      </c>
      <c r="E140">
        <v>10</v>
      </c>
      <c r="F140">
        <v>-10</v>
      </c>
      <c r="G140">
        <v>9</v>
      </c>
      <c r="H140">
        <v>11</v>
      </c>
      <c r="I140">
        <v>0</v>
      </c>
      <c r="J140" s="38">
        <f t="shared" si="28"/>
        <v>20</v>
      </c>
      <c r="K140">
        <v>7</v>
      </c>
      <c r="L140">
        <v>19</v>
      </c>
      <c r="M140">
        <v>0</v>
      </c>
      <c r="N140" s="38">
        <f t="shared" si="29"/>
        <v>26</v>
      </c>
      <c r="O140" s="54">
        <f t="shared" si="30"/>
        <v>-6</v>
      </c>
      <c r="P140" s="38">
        <f t="shared" si="31"/>
        <v>-16</v>
      </c>
      <c r="Q140">
        <v>0</v>
      </c>
      <c r="R140" s="38">
        <f t="shared" si="32"/>
        <v>626</v>
      </c>
      <c r="S140" s="39">
        <f t="shared" si="33"/>
        <v>0</v>
      </c>
      <c r="T140" s="39">
        <f t="shared" si="34"/>
        <v>15.772870662460567</v>
      </c>
      <c r="U140" s="39">
        <f t="shared" si="35"/>
        <v>-9.46372239747634</v>
      </c>
      <c r="V140" s="39">
        <f t="shared" si="36"/>
        <v>-12.618296529968454</v>
      </c>
      <c r="W140" s="39">
        <f t="shared" si="37"/>
        <v>3.1545741324921135</v>
      </c>
      <c r="X140" s="39">
        <f t="shared" si="38"/>
        <v>0</v>
      </c>
      <c r="Y140" s="39">
        <f t="shared" si="39"/>
        <v>-15.772870662460567</v>
      </c>
      <c r="Z140" s="39">
        <f t="shared" si="40"/>
        <v>-25.236593059936908</v>
      </c>
    </row>
    <row r="141" spans="1:26" ht="12.75">
      <c r="A141">
        <v>51037</v>
      </c>
      <c r="B141" t="s">
        <v>209</v>
      </c>
      <c r="C141">
        <v>3210</v>
      </c>
      <c r="D141">
        <v>18</v>
      </c>
      <c r="E141">
        <v>31</v>
      </c>
      <c r="F141">
        <v>-13</v>
      </c>
      <c r="G141">
        <v>13</v>
      </c>
      <c r="H141">
        <v>111</v>
      </c>
      <c r="I141">
        <v>0</v>
      </c>
      <c r="J141" s="38">
        <f t="shared" si="28"/>
        <v>124</v>
      </c>
      <c r="K141">
        <v>13</v>
      </c>
      <c r="L141">
        <v>91</v>
      </c>
      <c r="M141">
        <v>8</v>
      </c>
      <c r="N141" s="38">
        <f t="shared" si="29"/>
        <v>112</v>
      </c>
      <c r="O141" s="54">
        <f t="shared" si="30"/>
        <v>12</v>
      </c>
      <c r="P141" s="38">
        <f t="shared" si="31"/>
        <v>-1</v>
      </c>
      <c r="Q141">
        <v>0</v>
      </c>
      <c r="R141" s="38">
        <f t="shared" si="32"/>
        <v>3209</v>
      </c>
      <c r="S141" s="39">
        <f t="shared" si="33"/>
        <v>5.608350210313133</v>
      </c>
      <c r="T141" s="39">
        <f t="shared" si="34"/>
        <v>9.65882536220595</v>
      </c>
      <c r="U141" s="39">
        <f t="shared" si="35"/>
        <v>3.738900140208755</v>
      </c>
      <c r="V141" s="39">
        <f t="shared" si="36"/>
        <v>6.231500233681259</v>
      </c>
      <c r="W141" s="39">
        <f t="shared" si="37"/>
        <v>0</v>
      </c>
      <c r="X141" s="39">
        <f t="shared" si="38"/>
        <v>-2.4926000934725034</v>
      </c>
      <c r="Y141" s="39">
        <f t="shared" si="39"/>
        <v>-4.050475151892818</v>
      </c>
      <c r="Z141" s="39">
        <f t="shared" si="40"/>
        <v>-0.31157501168406293</v>
      </c>
    </row>
    <row r="142" spans="1:26" ht="12.75">
      <c r="A142">
        <v>51038</v>
      </c>
      <c r="B142" t="s">
        <v>210</v>
      </c>
      <c r="C142">
        <v>472</v>
      </c>
      <c r="D142">
        <v>0</v>
      </c>
      <c r="E142">
        <v>5</v>
      </c>
      <c r="F142">
        <v>-5</v>
      </c>
      <c r="G142">
        <v>0</v>
      </c>
      <c r="H142">
        <v>15</v>
      </c>
      <c r="I142">
        <v>0</v>
      </c>
      <c r="J142" s="38">
        <f t="shared" si="28"/>
        <v>15</v>
      </c>
      <c r="K142">
        <v>1</v>
      </c>
      <c r="L142">
        <v>11</v>
      </c>
      <c r="M142">
        <v>2</v>
      </c>
      <c r="N142" s="38">
        <f t="shared" si="29"/>
        <v>14</v>
      </c>
      <c r="O142" s="54">
        <f t="shared" si="30"/>
        <v>1</v>
      </c>
      <c r="P142" s="38">
        <f t="shared" si="31"/>
        <v>-4</v>
      </c>
      <c r="Q142">
        <v>-1</v>
      </c>
      <c r="R142" s="38">
        <f t="shared" si="32"/>
        <v>467</v>
      </c>
      <c r="S142" s="39">
        <f t="shared" si="33"/>
        <v>0</v>
      </c>
      <c r="T142" s="39">
        <f t="shared" si="34"/>
        <v>10.649627263045794</v>
      </c>
      <c r="U142" s="39">
        <f t="shared" si="35"/>
        <v>2.1299254526091587</v>
      </c>
      <c r="V142" s="39">
        <f t="shared" si="36"/>
        <v>8.519701810436635</v>
      </c>
      <c r="W142" s="39">
        <f t="shared" si="37"/>
        <v>-2.1299254526091587</v>
      </c>
      <c r="X142" s="39">
        <f t="shared" si="38"/>
        <v>-4.259850905218317</v>
      </c>
      <c r="Y142" s="39">
        <f t="shared" si="39"/>
        <v>-10.649627263045794</v>
      </c>
      <c r="Z142" s="39">
        <f t="shared" si="40"/>
        <v>-8.519701810436635</v>
      </c>
    </row>
    <row r="143" spans="1:26" ht="12.75">
      <c r="A143">
        <v>51039</v>
      </c>
      <c r="B143" t="s">
        <v>211</v>
      </c>
      <c r="C143">
        <v>6204</v>
      </c>
      <c r="D143">
        <v>43</v>
      </c>
      <c r="E143">
        <v>87</v>
      </c>
      <c r="F143">
        <v>-44</v>
      </c>
      <c r="G143">
        <v>23</v>
      </c>
      <c r="H143">
        <v>161</v>
      </c>
      <c r="I143">
        <v>7</v>
      </c>
      <c r="J143" s="38">
        <f t="shared" si="28"/>
        <v>191</v>
      </c>
      <c r="K143">
        <v>12</v>
      </c>
      <c r="L143">
        <v>152</v>
      </c>
      <c r="M143">
        <v>1</v>
      </c>
      <c r="N143" s="38">
        <f t="shared" si="29"/>
        <v>165</v>
      </c>
      <c r="O143" s="54">
        <f t="shared" si="30"/>
        <v>26</v>
      </c>
      <c r="P143" s="38">
        <f t="shared" si="31"/>
        <v>-18</v>
      </c>
      <c r="Q143">
        <v>-2</v>
      </c>
      <c r="R143" s="38">
        <f t="shared" si="32"/>
        <v>6184</v>
      </c>
      <c r="S143" s="39">
        <f t="shared" si="33"/>
        <v>6.942202131094608</v>
      </c>
      <c r="T143" s="39">
        <f t="shared" si="34"/>
        <v>14.045850823377462</v>
      </c>
      <c r="U143" s="39">
        <f t="shared" si="35"/>
        <v>4.197610590894414</v>
      </c>
      <c r="V143" s="39">
        <f t="shared" si="36"/>
        <v>1.4530190506942202</v>
      </c>
      <c r="W143" s="39">
        <f t="shared" si="37"/>
        <v>1.7759121730707135</v>
      </c>
      <c r="X143" s="39">
        <f t="shared" si="38"/>
        <v>0.9686793671294801</v>
      </c>
      <c r="Y143" s="39">
        <f t="shared" si="39"/>
        <v>-7.103648692282854</v>
      </c>
      <c r="Z143" s="39">
        <f t="shared" si="40"/>
        <v>-2.9060381013884404</v>
      </c>
    </row>
    <row r="144" spans="1:26" ht="12.75">
      <c r="A144">
        <v>51040</v>
      </c>
      <c r="B144" t="s">
        <v>304</v>
      </c>
      <c r="C144">
        <v>5030</v>
      </c>
      <c r="D144">
        <v>39</v>
      </c>
      <c r="E144">
        <v>57</v>
      </c>
      <c r="F144">
        <v>-18</v>
      </c>
      <c r="G144">
        <v>17</v>
      </c>
      <c r="H144">
        <v>163</v>
      </c>
      <c r="I144">
        <v>3</v>
      </c>
      <c r="J144" s="38">
        <f t="shared" si="28"/>
        <v>183</v>
      </c>
      <c r="K144">
        <v>12</v>
      </c>
      <c r="L144">
        <v>136</v>
      </c>
      <c r="M144">
        <v>3</v>
      </c>
      <c r="N144" s="38">
        <f t="shared" si="29"/>
        <v>151</v>
      </c>
      <c r="O144" s="54">
        <f t="shared" si="30"/>
        <v>32</v>
      </c>
      <c r="P144" s="38">
        <f t="shared" si="31"/>
        <v>14</v>
      </c>
      <c r="Q144">
        <v>0</v>
      </c>
      <c r="R144" s="38">
        <f t="shared" si="32"/>
        <v>5044</v>
      </c>
      <c r="S144" s="39">
        <f t="shared" si="33"/>
        <v>7.742703990470519</v>
      </c>
      <c r="T144" s="39">
        <f t="shared" si="34"/>
        <v>11.316259678379987</v>
      </c>
      <c r="U144" s="39">
        <f t="shared" si="35"/>
        <v>6.352987889616835</v>
      </c>
      <c r="V144" s="39">
        <f t="shared" si="36"/>
        <v>5.360333531864205</v>
      </c>
      <c r="W144" s="39">
        <f t="shared" si="37"/>
        <v>0.9926543577526307</v>
      </c>
      <c r="X144" s="39">
        <f t="shared" si="38"/>
        <v>0</v>
      </c>
      <c r="Y144" s="39">
        <f t="shared" si="39"/>
        <v>-3.5735556879094696</v>
      </c>
      <c r="Z144" s="39">
        <f t="shared" si="40"/>
        <v>2.7794322017073654</v>
      </c>
    </row>
    <row r="145" spans="1:26" ht="12.75">
      <c r="A145">
        <v>51041</v>
      </c>
      <c r="B145" t="s">
        <v>282</v>
      </c>
      <c r="C145">
        <v>2885</v>
      </c>
      <c r="D145">
        <v>8</v>
      </c>
      <c r="E145">
        <v>46</v>
      </c>
      <c r="F145">
        <v>-38</v>
      </c>
      <c r="G145">
        <v>13</v>
      </c>
      <c r="H145">
        <v>63</v>
      </c>
      <c r="I145">
        <v>2</v>
      </c>
      <c r="J145" s="38">
        <f t="shared" si="28"/>
        <v>78</v>
      </c>
      <c r="K145">
        <v>15</v>
      </c>
      <c r="L145">
        <v>70</v>
      </c>
      <c r="M145">
        <v>3</v>
      </c>
      <c r="N145" s="38">
        <f t="shared" si="29"/>
        <v>88</v>
      </c>
      <c r="O145" s="54">
        <f t="shared" si="30"/>
        <v>-10</v>
      </c>
      <c r="P145" s="38">
        <f t="shared" si="31"/>
        <v>-48</v>
      </c>
      <c r="Q145">
        <v>0</v>
      </c>
      <c r="R145" s="38">
        <f t="shared" si="32"/>
        <v>2837</v>
      </c>
      <c r="S145" s="39">
        <f t="shared" si="33"/>
        <v>2.7962250961202373</v>
      </c>
      <c r="T145" s="39">
        <f t="shared" si="34"/>
        <v>16.078294302691365</v>
      </c>
      <c r="U145" s="39">
        <f t="shared" si="35"/>
        <v>-3.495281370150297</v>
      </c>
      <c r="V145" s="39">
        <f t="shared" si="36"/>
        <v>-2.446696959105208</v>
      </c>
      <c r="W145" s="39">
        <f t="shared" si="37"/>
        <v>-0.6990562740300593</v>
      </c>
      <c r="X145" s="39">
        <f t="shared" si="38"/>
        <v>-0.34952813701502966</v>
      </c>
      <c r="Y145" s="39">
        <f t="shared" si="39"/>
        <v>-13.282069206571128</v>
      </c>
      <c r="Z145" s="39">
        <f t="shared" si="40"/>
        <v>-16.777350576721428</v>
      </c>
    </row>
    <row r="146" spans="1:26" ht="12.75">
      <c r="A146">
        <v>51042</v>
      </c>
      <c r="B146" t="s">
        <v>301</v>
      </c>
      <c r="C146">
        <v>3355</v>
      </c>
      <c r="D146">
        <v>16</v>
      </c>
      <c r="E146">
        <v>29</v>
      </c>
      <c r="F146">
        <v>-13</v>
      </c>
      <c r="G146">
        <v>13</v>
      </c>
      <c r="H146">
        <v>74</v>
      </c>
      <c r="I146">
        <v>1</v>
      </c>
      <c r="J146" s="38">
        <f t="shared" si="28"/>
        <v>88</v>
      </c>
      <c r="K146">
        <v>11</v>
      </c>
      <c r="L146">
        <v>89</v>
      </c>
      <c r="M146">
        <v>2</v>
      </c>
      <c r="N146" s="38">
        <f t="shared" si="29"/>
        <v>102</v>
      </c>
      <c r="O146" s="54">
        <f t="shared" si="30"/>
        <v>-14</v>
      </c>
      <c r="P146" s="38">
        <f t="shared" si="31"/>
        <v>-27</v>
      </c>
      <c r="Q146">
        <v>2</v>
      </c>
      <c r="R146" s="38">
        <f t="shared" si="32"/>
        <v>3330</v>
      </c>
      <c r="S146" s="39">
        <f t="shared" si="33"/>
        <v>4.786836200448766</v>
      </c>
      <c r="T146" s="39">
        <f t="shared" si="34"/>
        <v>8.676140613313388</v>
      </c>
      <c r="U146" s="39">
        <f t="shared" si="35"/>
        <v>-4.188481675392671</v>
      </c>
      <c r="V146" s="39">
        <f t="shared" si="36"/>
        <v>-4.487658937920718</v>
      </c>
      <c r="W146" s="39">
        <f t="shared" si="37"/>
        <v>0.5983545250560958</v>
      </c>
      <c r="X146" s="39">
        <f t="shared" si="38"/>
        <v>-0.2991772625280479</v>
      </c>
      <c r="Y146" s="39">
        <f t="shared" si="39"/>
        <v>-3.8893044128646226</v>
      </c>
      <c r="Z146" s="39">
        <f t="shared" si="40"/>
        <v>-8.077786088257293</v>
      </c>
    </row>
    <row r="147" spans="1:26" ht="12">
      <c r="A147" s="45"/>
      <c r="B147" s="45" t="s">
        <v>181</v>
      </c>
      <c r="C147" s="46">
        <f aca="true" t="shared" si="41" ref="C147:R147">SUM(C111:C146)</f>
        <v>174454</v>
      </c>
      <c r="D147" s="46">
        <f t="shared" si="41"/>
        <v>1073</v>
      </c>
      <c r="E147" s="46">
        <f t="shared" si="41"/>
        <v>2128</v>
      </c>
      <c r="F147" s="46">
        <f t="shared" si="41"/>
        <v>-1055</v>
      </c>
      <c r="G147" s="46">
        <f t="shared" si="41"/>
        <v>1146</v>
      </c>
      <c r="H147" s="46">
        <f t="shared" si="41"/>
        <v>3821</v>
      </c>
      <c r="I147" s="46">
        <f t="shared" si="41"/>
        <v>116</v>
      </c>
      <c r="J147" s="46">
        <f t="shared" si="41"/>
        <v>5083</v>
      </c>
      <c r="K147" s="46">
        <f t="shared" si="41"/>
        <v>651</v>
      </c>
      <c r="L147" s="46">
        <f t="shared" si="41"/>
        <v>3723</v>
      </c>
      <c r="M147" s="46">
        <f t="shared" si="41"/>
        <v>391</v>
      </c>
      <c r="N147" s="46">
        <f t="shared" si="41"/>
        <v>4765</v>
      </c>
      <c r="O147" s="46">
        <f t="shared" si="41"/>
        <v>318</v>
      </c>
      <c r="P147" s="46">
        <f t="shared" si="41"/>
        <v>-737</v>
      </c>
      <c r="Q147" s="46">
        <f t="shared" si="41"/>
        <v>28</v>
      </c>
      <c r="R147" s="46">
        <f t="shared" si="41"/>
        <v>173745</v>
      </c>
      <c r="S147" s="47">
        <f t="shared" si="33"/>
        <v>6.163142341017637</v>
      </c>
      <c r="T147" s="47">
        <f t="shared" si="34"/>
        <v>12.222895528131902</v>
      </c>
      <c r="U147" s="47">
        <f t="shared" si="35"/>
        <v>1.8265417189595603</v>
      </c>
      <c r="V147" s="47">
        <f t="shared" si="36"/>
        <v>0.5628965045850218</v>
      </c>
      <c r="W147" s="47">
        <f t="shared" si="37"/>
        <v>2.8432017323427123</v>
      </c>
      <c r="X147" s="47">
        <f t="shared" si="38"/>
        <v>-1.5795565179681734</v>
      </c>
      <c r="Y147" s="47">
        <f t="shared" si="39"/>
        <v>-6.059753187114265</v>
      </c>
      <c r="Z147" s="47">
        <f t="shared" si="40"/>
        <v>-4.233211468154705</v>
      </c>
    </row>
    <row r="148" ht="12">
      <c r="A148" s="31" t="s">
        <v>305</v>
      </c>
    </row>
    <row r="150" spans="1:10" ht="63" customHeight="1">
      <c r="A150" s="64" t="s">
        <v>312</v>
      </c>
      <c r="B150" s="65"/>
      <c r="C150" s="65"/>
      <c r="D150" s="65"/>
      <c r="E150" s="65"/>
      <c r="F150" s="65"/>
      <c r="G150" s="65"/>
      <c r="H150" s="65"/>
      <c r="I150" s="65"/>
      <c r="J150" s="65"/>
    </row>
    <row r="152" ht="13.5">
      <c r="A152" s="56" t="s">
        <v>313</v>
      </c>
    </row>
    <row r="154" ht="13.5">
      <c r="A154" s="56" t="s">
        <v>323</v>
      </c>
    </row>
  </sheetData>
  <mergeCells count="33">
    <mergeCell ref="Z3:Z6"/>
    <mergeCell ref="Y3:Y6"/>
    <mergeCell ref="U4:U6"/>
    <mergeCell ref="V4:V6"/>
    <mergeCell ref="W4:W6"/>
    <mergeCell ref="X4:X6"/>
    <mergeCell ref="Q3:Q6"/>
    <mergeCell ref="S3:S6"/>
    <mergeCell ref="T3:T6"/>
    <mergeCell ref="U3:X3"/>
    <mergeCell ref="A46:J46"/>
    <mergeCell ref="Q55:Q58"/>
    <mergeCell ref="S55:S58"/>
    <mergeCell ref="T55:T58"/>
    <mergeCell ref="U55:X55"/>
    <mergeCell ref="Y55:Y58"/>
    <mergeCell ref="Z55:Z58"/>
    <mergeCell ref="U56:U58"/>
    <mergeCell ref="V56:V58"/>
    <mergeCell ref="W56:W58"/>
    <mergeCell ref="X56:X58"/>
    <mergeCell ref="A98:J98"/>
    <mergeCell ref="Q107:Q110"/>
    <mergeCell ref="S107:S110"/>
    <mergeCell ref="T107:T110"/>
    <mergeCell ref="A150:J150"/>
    <mergeCell ref="U107:X107"/>
    <mergeCell ref="Y107:Y110"/>
    <mergeCell ref="Z107:Z110"/>
    <mergeCell ref="U108:U110"/>
    <mergeCell ref="V108:V110"/>
    <mergeCell ref="W108:W110"/>
    <mergeCell ref="X108:X110"/>
  </mergeCells>
  <printOptions/>
  <pageMargins left="0.75" right="0.75" top="0.38" bottom="0.31" header="0.27" footer="0.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AA156"/>
  <sheetViews>
    <sheetView workbookViewId="0" topLeftCell="A110">
      <selection activeCell="Q110" sqref="Q110:Q113"/>
    </sheetView>
  </sheetViews>
  <sheetFormatPr defaultColWidth="9.140625" defaultRowHeight="12.75"/>
  <cols>
    <col min="1" max="1" width="5.7109375" style="37" customWidth="1"/>
    <col min="2" max="2" width="20.8515625" style="37" bestFit="1" customWidth="1"/>
    <col min="3" max="3" width="10.28125" style="37" customWidth="1"/>
    <col min="4" max="4" width="21.421875" style="37" customWidth="1"/>
    <col min="5" max="5" width="7.28125" style="37" customWidth="1"/>
    <col min="6" max="6" width="6.8515625" style="37" customWidth="1"/>
    <col min="7" max="7" width="5.57421875" style="37" bestFit="1" customWidth="1"/>
    <col min="8" max="8" width="6.57421875" style="37" bestFit="1" customWidth="1"/>
    <col min="9" max="9" width="6.00390625" style="37" bestFit="1" customWidth="1"/>
    <col min="10" max="10" width="9.140625" style="37" customWidth="1"/>
    <col min="11" max="11" width="5.57421875" style="37" bestFit="1" customWidth="1"/>
    <col min="12" max="12" width="6.57421875" style="37" bestFit="1" customWidth="1"/>
    <col min="13" max="13" width="8.28125" style="37" bestFit="1" customWidth="1"/>
    <col min="14" max="14" width="5.8515625" style="37" bestFit="1" customWidth="1"/>
    <col min="15" max="15" width="8.28125" style="37" customWidth="1"/>
    <col min="16" max="17" width="9.57421875" style="37" customWidth="1"/>
    <col min="18" max="18" width="9.7109375" style="37" customWidth="1"/>
    <col min="19" max="19" width="7.140625" style="37" customWidth="1"/>
    <col min="20" max="20" width="8.00390625" style="37" customWidth="1"/>
    <col min="21" max="21" width="9.28125" style="37" customWidth="1"/>
    <col min="22" max="22" width="6.7109375" style="37" bestFit="1" customWidth="1"/>
    <col min="23" max="23" width="7.421875" style="37" bestFit="1" customWidth="1"/>
    <col min="24" max="25" width="7.28125" style="37" customWidth="1"/>
    <col min="26" max="26" width="7.00390625" style="37" customWidth="1"/>
    <col min="27" max="16384" width="9.140625" style="37" customWidth="1"/>
  </cols>
  <sheetData>
    <row r="1" spans="1:18" s="4" customFormat="1" ht="14.25">
      <c r="A1" s="1" t="s">
        <v>336</v>
      </c>
      <c r="B1" s="2"/>
      <c r="C1" s="3"/>
      <c r="D1" s="3"/>
      <c r="E1" s="3"/>
      <c r="F1" s="3"/>
      <c r="G1" s="3"/>
      <c r="H1" s="3"/>
      <c r="I1" s="3"/>
      <c r="J1" s="3"/>
      <c r="K1" s="3"/>
      <c r="L1" s="3"/>
      <c r="M1" s="3"/>
      <c r="N1" s="3"/>
      <c r="O1" s="3"/>
      <c r="P1" s="3"/>
      <c r="Q1" s="3"/>
      <c r="R1" s="3"/>
    </row>
    <row r="2" spans="1:18" s="4" customFormat="1" ht="12">
      <c r="A2" s="5"/>
      <c r="B2" s="2"/>
      <c r="C2" s="3"/>
      <c r="D2" s="3"/>
      <c r="E2" s="3"/>
      <c r="F2" s="3"/>
      <c r="G2" s="3"/>
      <c r="H2" s="3"/>
      <c r="I2" s="3"/>
      <c r="J2" s="3"/>
      <c r="K2" s="3"/>
      <c r="L2" s="3"/>
      <c r="M2" s="3"/>
      <c r="N2" s="3"/>
      <c r="O2" s="3"/>
      <c r="P2" s="3"/>
      <c r="Q2" s="3"/>
      <c r="R2" s="3"/>
    </row>
    <row r="3" spans="1:18" s="7" customFormat="1" ht="12">
      <c r="A3" s="6"/>
      <c r="C3" s="8"/>
      <c r="D3" s="8"/>
      <c r="E3" s="8"/>
      <c r="F3" s="8"/>
      <c r="G3" s="8"/>
      <c r="H3" s="8"/>
      <c r="I3" s="8"/>
      <c r="J3" s="8"/>
      <c r="K3" s="8"/>
      <c r="L3" s="8"/>
      <c r="M3" s="8"/>
      <c r="N3" s="8"/>
      <c r="O3" s="8"/>
      <c r="P3" s="8"/>
      <c r="Q3" s="8"/>
      <c r="R3" s="8"/>
    </row>
    <row r="4" spans="1:26" s="7" customFormat="1" ht="12.75" customHeight="1">
      <c r="A4" s="9"/>
      <c r="B4" s="9"/>
      <c r="C4" s="10"/>
      <c r="D4" s="11" t="s">
        <v>0</v>
      </c>
      <c r="E4" s="12"/>
      <c r="F4" s="13"/>
      <c r="G4" s="11" t="s">
        <v>1</v>
      </c>
      <c r="H4" s="12"/>
      <c r="I4" s="12"/>
      <c r="J4" s="12"/>
      <c r="K4" s="12"/>
      <c r="L4" s="12"/>
      <c r="M4" s="12"/>
      <c r="N4" s="12"/>
      <c r="O4" s="14"/>
      <c r="P4" s="10"/>
      <c r="Q4" s="77" t="s">
        <v>337</v>
      </c>
      <c r="R4" s="10"/>
      <c r="S4" s="69" t="s">
        <v>2</v>
      </c>
      <c r="T4" s="69" t="s">
        <v>3</v>
      </c>
      <c r="U4" s="66" t="s">
        <v>4</v>
      </c>
      <c r="V4" s="67"/>
      <c r="W4" s="67"/>
      <c r="X4" s="68"/>
      <c r="Y4" s="69" t="s">
        <v>6</v>
      </c>
      <c r="Z4" s="69" t="s">
        <v>5</v>
      </c>
    </row>
    <row r="5" spans="1:26" s="7" customFormat="1" ht="11.25" customHeight="1">
      <c r="A5" s="15" t="s">
        <v>280</v>
      </c>
      <c r="B5" s="15" t="s">
        <v>7</v>
      </c>
      <c r="C5" s="16" t="s">
        <v>8</v>
      </c>
      <c r="D5" s="17"/>
      <c r="E5" s="17"/>
      <c r="F5" s="17"/>
      <c r="G5" s="11" t="s">
        <v>9</v>
      </c>
      <c r="H5" s="12"/>
      <c r="I5" s="12"/>
      <c r="J5" s="13"/>
      <c r="K5" s="11" t="s">
        <v>10</v>
      </c>
      <c r="L5" s="12"/>
      <c r="M5" s="12"/>
      <c r="N5" s="13"/>
      <c r="O5" s="18"/>
      <c r="P5" s="16"/>
      <c r="Q5" s="78"/>
      <c r="R5" s="16" t="s">
        <v>8</v>
      </c>
      <c r="S5" s="70"/>
      <c r="T5" s="70"/>
      <c r="U5" s="72" t="s">
        <v>11</v>
      </c>
      <c r="V5" s="72" t="s">
        <v>12</v>
      </c>
      <c r="W5" s="72" t="s">
        <v>13</v>
      </c>
      <c r="X5" s="74" t="s">
        <v>14</v>
      </c>
      <c r="Y5" s="70"/>
      <c r="Z5" s="70"/>
    </row>
    <row r="6" spans="1:26" s="7" customFormat="1" ht="11.25" customHeight="1">
      <c r="A6" s="15" t="s">
        <v>281</v>
      </c>
      <c r="B6" s="15" t="s">
        <v>15</v>
      </c>
      <c r="C6" s="16" t="s">
        <v>16</v>
      </c>
      <c r="D6" s="19" t="s">
        <v>17</v>
      </c>
      <c r="E6" s="19" t="s">
        <v>18</v>
      </c>
      <c r="F6" s="19" t="s">
        <v>19</v>
      </c>
      <c r="G6" s="20" t="s">
        <v>20</v>
      </c>
      <c r="H6" s="20" t="s">
        <v>20</v>
      </c>
      <c r="I6" s="20" t="s">
        <v>21</v>
      </c>
      <c r="J6" s="20"/>
      <c r="K6" s="20" t="s">
        <v>22</v>
      </c>
      <c r="L6" s="20" t="s">
        <v>22</v>
      </c>
      <c r="M6" s="20" t="s">
        <v>21</v>
      </c>
      <c r="N6" s="20"/>
      <c r="O6" s="16" t="s">
        <v>19</v>
      </c>
      <c r="P6" s="16" t="s">
        <v>19</v>
      </c>
      <c r="Q6" s="78"/>
      <c r="R6" s="16" t="s">
        <v>16</v>
      </c>
      <c r="S6" s="70"/>
      <c r="T6" s="70"/>
      <c r="U6" s="73"/>
      <c r="V6" s="73"/>
      <c r="W6" s="73"/>
      <c r="X6" s="75"/>
      <c r="Y6" s="70"/>
      <c r="Z6" s="70"/>
    </row>
    <row r="7" spans="1:26" s="7" customFormat="1" ht="11.25" customHeight="1">
      <c r="A7" s="21"/>
      <c r="B7" s="21"/>
      <c r="C7" s="22" t="s">
        <v>308</v>
      </c>
      <c r="D7" s="23" t="s">
        <v>23</v>
      </c>
      <c r="E7" s="24"/>
      <c r="F7" s="24"/>
      <c r="G7" s="24" t="s">
        <v>24</v>
      </c>
      <c r="H7" s="24" t="s">
        <v>25</v>
      </c>
      <c r="I7" s="24" t="s">
        <v>26</v>
      </c>
      <c r="J7" s="24" t="s">
        <v>11</v>
      </c>
      <c r="K7" s="24" t="s">
        <v>24</v>
      </c>
      <c r="L7" s="24" t="s">
        <v>25</v>
      </c>
      <c r="M7" s="24" t="s">
        <v>27</v>
      </c>
      <c r="N7" s="24" t="s">
        <v>11</v>
      </c>
      <c r="O7" s="25"/>
      <c r="P7" s="22" t="s">
        <v>28</v>
      </c>
      <c r="Q7" s="79"/>
      <c r="R7" s="22" t="s">
        <v>307</v>
      </c>
      <c r="S7" s="71"/>
      <c r="T7" s="71"/>
      <c r="U7" s="73"/>
      <c r="V7" s="73"/>
      <c r="W7" s="73"/>
      <c r="X7" s="76"/>
      <c r="Y7" s="71"/>
      <c r="Z7" s="71"/>
    </row>
    <row r="8" spans="1:26" ht="12.75">
      <c r="A8">
        <v>52001</v>
      </c>
      <c r="B8" t="s">
        <v>212</v>
      </c>
      <c r="C8">
        <v>6277</v>
      </c>
      <c r="D8">
        <v>34</v>
      </c>
      <c r="E8">
        <v>102</v>
      </c>
      <c r="F8">
        <v>-68</v>
      </c>
      <c r="G8">
        <v>35</v>
      </c>
      <c r="H8">
        <v>158</v>
      </c>
      <c r="I8">
        <v>0</v>
      </c>
      <c r="J8" s="38">
        <f aca="true" t="shared" si="0" ref="J8:J42">SUM(G8:I8)</f>
        <v>193</v>
      </c>
      <c r="K8">
        <v>12</v>
      </c>
      <c r="L8">
        <v>131</v>
      </c>
      <c r="M8">
        <v>17</v>
      </c>
      <c r="N8" s="38">
        <f aca="true" t="shared" si="1" ref="N8:N42">SUM(K8:M8)</f>
        <v>160</v>
      </c>
      <c r="O8" s="38">
        <f>(J8-N8)</f>
        <v>33</v>
      </c>
      <c r="P8" s="38">
        <f>(F8+(O8))</f>
        <v>-35</v>
      </c>
      <c r="Q8">
        <v>-3</v>
      </c>
      <c r="R8" s="38">
        <v>6239</v>
      </c>
      <c r="S8" s="42">
        <v>5.433045701502077</v>
      </c>
      <c r="T8" s="42">
        <v>16.299137104506233</v>
      </c>
      <c r="U8" s="42">
        <v>5.273250239693192</v>
      </c>
      <c r="V8" s="42">
        <v>4.314477468839885</v>
      </c>
      <c r="W8" s="42">
        <v>3.6752956216043464</v>
      </c>
      <c r="X8" s="42">
        <v>-2.7165228507510384</v>
      </c>
      <c r="Y8" s="42">
        <v>-10.866091403004154</v>
      </c>
      <c r="Z8" s="42">
        <v>-5.592841163310962</v>
      </c>
    </row>
    <row r="9" spans="1:26" ht="12.75">
      <c r="A9">
        <v>52002</v>
      </c>
      <c r="B9" t="s">
        <v>213</v>
      </c>
      <c r="C9">
        <v>6954</v>
      </c>
      <c r="D9">
        <v>53</v>
      </c>
      <c r="E9">
        <v>87</v>
      </c>
      <c r="F9">
        <v>-34</v>
      </c>
      <c r="G9">
        <v>61</v>
      </c>
      <c r="H9">
        <v>288</v>
      </c>
      <c r="I9">
        <v>6</v>
      </c>
      <c r="J9" s="38">
        <f t="shared" si="0"/>
        <v>355</v>
      </c>
      <c r="K9">
        <v>25</v>
      </c>
      <c r="L9">
        <v>274</v>
      </c>
      <c r="M9">
        <v>35</v>
      </c>
      <c r="N9" s="38">
        <f t="shared" si="1"/>
        <v>334</v>
      </c>
      <c r="O9" s="38">
        <f aca="true" t="shared" si="2" ref="O9:O42">(J9-N9)</f>
        <v>21</v>
      </c>
      <c r="P9" s="38">
        <f aca="true" t="shared" si="3" ref="P9:P42">(F9+(O9))</f>
        <v>-13</v>
      </c>
      <c r="Q9">
        <v>-1</v>
      </c>
      <c r="R9" s="38">
        <v>6940</v>
      </c>
      <c r="S9" s="42">
        <v>7.629192457175759</v>
      </c>
      <c r="T9" s="42">
        <v>12.523391391967754</v>
      </c>
      <c r="U9" s="42">
        <v>3.0228875773715274</v>
      </c>
      <c r="V9" s="42">
        <v>2.0152583849143517</v>
      </c>
      <c r="W9" s="42">
        <v>5.182092989779761</v>
      </c>
      <c r="X9" s="42">
        <v>-4.174463797322585</v>
      </c>
      <c r="Y9" s="42">
        <v>-4.894198934791996</v>
      </c>
      <c r="Z9" s="42">
        <v>-1.8713113574204694</v>
      </c>
    </row>
    <row r="10" spans="1:26" ht="12.75">
      <c r="A10">
        <v>52003</v>
      </c>
      <c r="B10" t="s">
        <v>214</v>
      </c>
      <c r="C10">
        <v>3117</v>
      </c>
      <c r="D10">
        <v>20</v>
      </c>
      <c r="E10">
        <v>40</v>
      </c>
      <c r="F10">
        <v>-20</v>
      </c>
      <c r="G10">
        <v>26</v>
      </c>
      <c r="H10">
        <v>80</v>
      </c>
      <c r="I10">
        <v>4</v>
      </c>
      <c r="J10" s="38">
        <f t="shared" si="0"/>
        <v>110</v>
      </c>
      <c r="K10">
        <v>11</v>
      </c>
      <c r="L10">
        <v>93</v>
      </c>
      <c r="M10">
        <v>10</v>
      </c>
      <c r="N10" s="38">
        <f t="shared" si="1"/>
        <v>114</v>
      </c>
      <c r="O10" s="38">
        <f t="shared" si="2"/>
        <v>-4</v>
      </c>
      <c r="P10" s="38">
        <f t="shared" si="3"/>
        <v>-24</v>
      </c>
      <c r="Q10">
        <v>4</v>
      </c>
      <c r="R10" s="38">
        <v>3097</v>
      </c>
      <c r="S10" s="42">
        <v>6.437077566784679</v>
      </c>
      <c r="T10" s="42">
        <v>12.874155133569358</v>
      </c>
      <c r="U10" s="42">
        <v>-1.287415513356936</v>
      </c>
      <c r="V10" s="42">
        <v>-4.184100418410042</v>
      </c>
      <c r="W10" s="42">
        <v>4.82780817508851</v>
      </c>
      <c r="X10" s="42">
        <v>-1.9311232700354037</v>
      </c>
      <c r="Y10" s="42">
        <v>-6.437077566784679</v>
      </c>
      <c r="Z10" s="42">
        <v>-7.724493080141615</v>
      </c>
    </row>
    <row r="11" spans="1:26" ht="12.75">
      <c r="A11">
        <v>52004</v>
      </c>
      <c r="B11" t="s">
        <v>215</v>
      </c>
      <c r="C11">
        <v>3795</v>
      </c>
      <c r="D11">
        <v>21</v>
      </c>
      <c r="E11">
        <v>34</v>
      </c>
      <c r="F11">
        <v>-13</v>
      </c>
      <c r="G11">
        <v>12</v>
      </c>
      <c r="H11">
        <v>147</v>
      </c>
      <c r="I11">
        <v>0</v>
      </c>
      <c r="J11" s="38">
        <f t="shared" si="0"/>
        <v>159</v>
      </c>
      <c r="K11">
        <v>11</v>
      </c>
      <c r="L11">
        <v>145</v>
      </c>
      <c r="M11">
        <v>0</v>
      </c>
      <c r="N11" s="38">
        <f t="shared" si="1"/>
        <v>156</v>
      </c>
      <c r="O11" s="38">
        <f t="shared" si="2"/>
        <v>3</v>
      </c>
      <c r="P11" s="38">
        <f t="shared" si="3"/>
        <v>-10</v>
      </c>
      <c r="Q11">
        <v>0</v>
      </c>
      <c r="R11" s="38">
        <v>3785</v>
      </c>
      <c r="S11" s="42">
        <v>5.54089709762533</v>
      </c>
      <c r="T11" s="42">
        <v>8.970976253298154</v>
      </c>
      <c r="U11" s="42">
        <v>0.7915567282321899</v>
      </c>
      <c r="V11" s="42">
        <v>0.5277044854881267</v>
      </c>
      <c r="W11" s="42">
        <v>0.2638522427440633</v>
      </c>
      <c r="X11" s="42">
        <v>0</v>
      </c>
      <c r="Y11" s="42">
        <v>-3.430079155672823</v>
      </c>
      <c r="Z11" s="42">
        <v>-2.638522427440633</v>
      </c>
    </row>
    <row r="12" spans="1:26" ht="12.75">
      <c r="A12">
        <v>52005</v>
      </c>
      <c r="B12" t="s">
        <v>216</v>
      </c>
      <c r="C12">
        <v>2758</v>
      </c>
      <c r="D12">
        <v>19</v>
      </c>
      <c r="E12">
        <v>36</v>
      </c>
      <c r="F12">
        <v>-17</v>
      </c>
      <c r="G12">
        <v>25</v>
      </c>
      <c r="H12">
        <v>101</v>
      </c>
      <c r="I12">
        <v>3</v>
      </c>
      <c r="J12" s="38">
        <f t="shared" si="0"/>
        <v>129</v>
      </c>
      <c r="K12">
        <v>18</v>
      </c>
      <c r="L12">
        <v>101</v>
      </c>
      <c r="M12">
        <v>0</v>
      </c>
      <c r="N12" s="38">
        <f t="shared" si="1"/>
        <v>119</v>
      </c>
      <c r="O12" s="38">
        <f t="shared" si="2"/>
        <v>10</v>
      </c>
      <c r="P12" s="38">
        <f t="shared" si="3"/>
        <v>-7</v>
      </c>
      <c r="Q12">
        <v>0</v>
      </c>
      <c r="R12" s="38">
        <v>2751</v>
      </c>
      <c r="S12" s="42">
        <v>6.897803594118716</v>
      </c>
      <c r="T12" s="42">
        <v>13.069522599382829</v>
      </c>
      <c r="U12" s="42">
        <v>3.6304229442730076</v>
      </c>
      <c r="V12" s="42">
        <v>0</v>
      </c>
      <c r="W12" s="42">
        <v>2.5412960609911055</v>
      </c>
      <c r="X12" s="42">
        <v>1.0891268832819023</v>
      </c>
      <c r="Y12" s="42">
        <v>-6.171719005264113</v>
      </c>
      <c r="Z12" s="42">
        <v>-2.5412960609911055</v>
      </c>
    </row>
    <row r="13" spans="1:26" ht="12.75">
      <c r="A13">
        <v>52006</v>
      </c>
      <c r="B13" t="s">
        <v>217</v>
      </c>
      <c r="C13">
        <v>8926</v>
      </c>
      <c r="D13">
        <v>71</v>
      </c>
      <c r="E13">
        <v>91</v>
      </c>
      <c r="F13">
        <v>-20</v>
      </c>
      <c r="G13">
        <v>63</v>
      </c>
      <c r="H13">
        <v>320</v>
      </c>
      <c r="I13">
        <v>34</v>
      </c>
      <c r="J13" s="38">
        <f t="shared" si="0"/>
        <v>417</v>
      </c>
      <c r="K13">
        <v>28</v>
      </c>
      <c r="L13">
        <v>403</v>
      </c>
      <c r="M13">
        <v>26</v>
      </c>
      <c r="N13" s="38">
        <f t="shared" si="1"/>
        <v>457</v>
      </c>
      <c r="O13" s="38">
        <f t="shared" si="2"/>
        <v>-40</v>
      </c>
      <c r="P13" s="38">
        <f t="shared" si="3"/>
        <v>-60</v>
      </c>
      <c r="Q13">
        <v>26</v>
      </c>
      <c r="R13" s="38">
        <v>8892</v>
      </c>
      <c r="S13" s="42">
        <v>7.969469076215064</v>
      </c>
      <c r="T13" s="42">
        <v>10.214389942754517</v>
      </c>
      <c r="U13" s="42">
        <v>-4.489841733078909</v>
      </c>
      <c r="V13" s="42">
        <v>-9.316421596138735</v>
      </c>
      <c r="W13" s="42">
        <v>3.928611516444046</v>
      </c>
      <c r="X13" s="42">
        <v>0.8979683466157818</v>
      </c>
      <c r="Y13" s="42">
        <v>-2.2449208665394544</v>
      </c>
      <c r="Z13" s="42">
        <v>-6.734762599618364</v>
      </c>
    </row>
    <row r="14" spans="1:26" ht="12.75">
      <c r="A14">
        <v>52007</v>
      </c>
      <c r="B14" t="s">
        <v>218</v>
      </c>
      <c r="C14">
        <v>2239</v>
      </c>
      <c r="D14">
        <v>14</v>
      </c>
      <c r="E14">
        <v>35</v>
      </c>
      <c r="F14">
        <v>-21</v>
      </c>
      <c r="G14">
        <v>10</v>
      </c>
      <c r="H14">
        <v>80</v>
      </c>
      <c r="I14">
        <v>2</v>
      </c>
      <c r="J14" s="38">
        <f t="shared" si="0"/>
        <v>92</v>
      </c>
      <c r="K14">
        <v>11</v>
      </c>
      <c r="L14">
        <v>69</v>
      </c>
      <c r="M14">
        <v>3</v>
      </c>
      <c r="N14" s="38">
        <f t="shared" si="1"/>
        <v>83</v>
      </c>
      <c r="O14" s="38">
        <f t="shared" si="2"/>
        <v>9</v>
      </c>
      <c r="P14" s="38">
        <f t="shared" si="3"/>
        <v>-12</v>
      </c>
      <c r="Q14">
        <v>0</v>
      </c>
      <c r="R14" s="38">
        <v>2227</v>
      </c>
      <c r="S14" s="42">
        <v>6.269592476489028</v>
      </c>
      <c r="T14" s="42">
        <v>15.67398119122257</v>
      </c>
      <c r="U14" s="42">
        <v>4.030452306314375</v>
      </c>
      <c r="V14" s="42">
        <v>4.926108374384237</v>
      </c>
      <c r="W14" s="42">
        <v>-0.4478280340349306</v>
      </c>
      <c r="X14" s="42">
        <v>-0.4478280340349306</v>
      </c>
      <c r="Y14" s="42">
        <v>-9.404388714733543</v>
      </c>
      <c r="Z14" s="42">
        <v>-5.3739364084191665</v>
      </c>
    </row>
    <row r="15" spans="1:26" ht="12.75">
      <c r="A15">
        <v>52008</v>
      </c>
      <c r="B15" t="s">
        <v>219</v>
      </c>
      <c r="C15">
        <v>2604</v>
      </c>
      <c r="D15">
        <v>9</v>
      </c>
      <c r="E15">
        <v>51</v>
      </c>
      <c r="F15">
        <v>-42</v>
      </c>
      <c r="G15">
        <v>30</v>
      </c>
      <c r="H15">
        <v>78</v>
      </c>
      <c r="I15">
        <v>0</v>
      </c>
      <c r="J15" s="38">
        <f t="shared" si="0"/>
        <v>108</v>
      </c>
      <c r="K15">
        <v>22</v>
      </c>
      <c r="L15">
        <v>60</v>
      </c>
      <c r="M15">
        <v>21</v>
      </c>
      <c r="N15" s="38">
        <f t="shared" si="1"/>
        <v>103</v>
      </c>
      <c r="O15" s="38">
        <f t="shared" si="2"/>
        <v>5</v>
      </c>
      <c r="P15" s="38">
        <f t="shared" si="3"/>
        <v>-37</v>
      </c>
      <c r="Q15">
        <v>-1</v>
      </c>
      <c r="R15" s="38">
        <v>2566</v>
      </c>
      <c r="S15" s="42">
        <v>3.481624758220503</v>
      </c>
      <c r="T15" s="42">
        <v>19.729206963249517</v>
      </c>
      <c r="U15" s="42">
        <v>1.9342359767891684</v>
      </c>
      <c r="V15" s="42">
        <v>6.963249516441006</v>
      </c>
      <c r="W15" s="42">
        <v>3.094777562862669</v>
      </c>
      <c r="X15" s="42">
        <v>-8.123791102514508</v>
      </c>
      <c r="Y15" s="42">
        <v>-16.247582205029016</v>
      </c>
      <c r="Z15" s="42">
        <v>-14.313346228239844</v>
      </c>
    </row>
    <row r="16" spans="1:26" ht="12.75">
      <c r="A16">
        <v>52009</v>
      </c>
      <c r="B16" t="s">
        <v>220</v>
      </c>
      <c r="C16">
        <v>7015</v>
      </c>
      <c r="D16">
        <v>45</v>
      </c>
      <c r="E16">
        <v>111</v>
      </c>
      <c r="F16">
        <v>-66</v>
      </c>
      <c r="G16">
        <v>66</v>
      </c>
      <c r="H16">
        <v>217</v>
      </c>
      <c r="I16">
        <v>11</v>
      </c>
      <c r="J16" s="38">
        <f t="shared" si="0"/>
        <v>294</v>
      </c>
      <c r="K16">
        <v>46</v>
      </c>
      <c r="L16">
        <v>238</v>
      </c>
      <c r="M16">
        <v>34</v>
      </c>
      <c r="N16" s="38">
        <f t="shared" si="1"/>
        <v>318</v>
      </c>
      <c r="O16" s="38">
        <f t="shared" si="2"/>
        <v>-24</v>
      </c>
      <c r="P16" s="38">
        <f t="shared" si="3"/>
        <v>-90</v>
      </c>
      <c r="Q16">
        <v>7</v>
      </c>
      <c r="R16" s="38">
        <v>6932</v>
      </c>
      <c r="S16" s="42">
        <v>6.453000645300064</v>
      </c>
      <c r="T16" s="42">
        <v>15.917401591740157</v>
      </c>
      <c r="U16" s="42">
        <v>-3.4416003441600345</v>
      </c>
      <c r="V16" s="42">
        <v>-3.01140030114003</v>
      </c>
      <c r="W16" s="42">
        <v>2.8680002868000285</v>
      </c>
      <c r="X16" s="42">
        <v>-3.298200329820033</v>
      </c>
      <c r="Y16" s="42">
        <v>-9.464400946440094</v>
      </c>
      <c r="Z16" s="42">
        <v>-12.906001290600129</v>
      </c>
    </row>
    <row r="17" spans="1:26" ht="12.75">
      <c r="A17">
        <v>52010</v>
      </c>
      <c r="B17" t="s">
        <v>221</v>
      </c>
      <c r="C17">
        <v>1827</v>
      </c>
      <c r="D17">
        <v>17</v>
      </c>
      <c r="E17">
        <v>37</v>
      </c>
      <c r="F17">
        <v>-20</v>
      </c>
      <c r="G17">
        <v>22</v>
      </c>
      <c r="H17">
        <v>55</v>
      </c>
      <c r="I17">
        <v>0</v>
      </c>
      <c r="J17" s="38">
        <f t="shared" si="0"/>
        <v>77</v>
      </c>
      <c r="K17">
        <v>4</v>
      </c>
      <c r="L17">
        <v>53</v>
      </c>
      <c r="M17">
        <v>19</v>
      </c>
      <c r="N17" s="38">
        <f t="shared" si="1"/>
        <v>76</v>
      </c>
      <c r="O17" s="38">
        <f t="shared" si="2"/>
        <v>1</v>
      </c>
      <c r="P17" s="38">
        <f t="shared" si="3"/>
        <v>-19</v>
      </c>
      <c r="Q17">
        <v>3</v>
      </c>
      <c r="R17" s="38">
        <v>1811</v>
      </c>
      <c r="S17" s="42">
        <v>9.345794392523365</v>
      </c>
      <c r="T17" s="42">
        <v>20.34084661902144</v>
      </c>
      <c r="U17" s="42">
        <v>0.5497526113249038</v>
      </c>
      <c r="V17" s="42">
        <v>1.0995052226498077</v>
      </c>
      <c r="W17" s="42">
        <v>9.895547003848268</v>
      </c>
      <c r="X17" s="42">
        <v>-10.445299615173173</v>
      </c>
      <c r="Y17" s="42">
        <v>-10.995052226498075</v>
      </c>
      <c r="Z17" s="42">
        <v>-10.445299615173173</v>
      </c>
    </row>
    <row r="18" spans="1:26" ht="12.75">
      <c r="A18">
        <v>52011</v>
      </c>
      <c r="B18" t="s">
        <v>222</v>
      </c>
      <c r="C18">
        <v>8362</v>
      </c>
      <c r="D18">
        <v>47</v>
      </c>
      <c r="E18">
        <v>126</v>
      </c>
      <c r="F18">
        <v>-79</v>
      </c>
      <c r="G18">
        <v>96</v>
      </c>
      <c r="H18">
        <v>210</v>
      </c>
      <c r="I18">
        <v>7</v>
      </c>
      <c r="J18" s="38">
        <f t="shared" si="0"/>
        <v>313</v>
      </c>
      <c r="K18">
        <v>12</v>
      </c>
      <c r="L18">
        <v>219</v>
      </c>
      <c r="M18">
        <v>64</v>
      </c>
      <c r="N18" s="38">
        <f t="shared" si="1"/>
        <v>295</v>
      </c>
      <c r="O18" s="38">
        <f t="shared" si="2"/>
        <v>18</v>
      </c>
      <c r="P18" s="38">
        <f t="shared" si="3"/>
        <v>-61</v>
      </c>
      <c r="Q18">
        <v>2</v>
      </c>
      <c r="R18" s="38">
        <v>8303</v>
      </c>
      <c r="S18" s="42">
        <v>5.6405640564056405</v>
      </c>
      <c r="T18" s="42">
        <v>15.121512151215121</v>
      </c>
      <c r="U18" s="42">
        <v>2.16021602160216</v>
      </c>
      <c r="V18" s="42">
        <v>-1.08010801080108</v>
      </c>
      <c r="W18" s="42">
        <v>10.081008100810081</v>
      </c>
      <c r="X18" s="42">
        <v>-6.840684068406841</v>
      </c>
      <c r="Y18" s="42">
        <v>-9.48094809480948</v>
      </c>
      <c r="Z18" s="42">
        <v>-7.320732073207321</v>
      </c>
    </row>
    <row r="19" spans="1:26" ht="12.75">
      <c r="A19">
        <v>52012</v>
      </c>
      <c r="B19" t="s">
        <v>296</v>
      </c>
      <c r="C19">
        <v>21533</v>
      </c>
      <c r="D19">
        <v>154</v>
      </c>
      <c r="E19">
        <v>223</v>
      </c>
      <c r="F19">
        <v>-69</v>
      </c>
      <c r="G19">
        <v>182</v>
      </c>
      <c r="H19">
        <v>656</v>
      </c>
      <c r="I19">
        <v>9</v>
      </c>
      <c r="J19" s="38">
        <f t="shared" si="0"/>
        <v>847</v>
      </c>
      <c r="K19">
        <v>75</v>
      </c>
      <c r="L19">
        <v>596</v>
      </c>
      <c r="M19">
        <v>26</v>
      </c>
      <c r="N19" s="38">
        <f t="shared" si="1"/>
        <v>697</v>
      </c>
      <c r="O19" s="38">
        <f t="shared" si="2"/>
        <v>150</v>
      </c>
      <c r="P19" s="38">
        <f t="shared" si="3"/>
        <v>81</v>
      </c>
      <c r="Q19">
        <v>1</v>
      </c>
      <c r="R19" s="38">
        <v>21615</v>
      </c>
      <c r="S19" s="42">
        <v>7.138221933809215</v>
      </c>
      <c r="T19" s="42">
        <v>10.336516176879577</v>
      </c>
      <c r="U19" s="42">
        <v>6.952813571892092</v>
      </c>
      <c r="V19" s="42">
        <v>2.781125428756837</v>
      </c>
      <c r="W19" s="42">
        <v>4.959673681283026</v>
      </c>
      <c r="X19" s="42">
        <v>-0.7879855381477704</v>
      </c>
      <c r="Y19" s="42">
        <v>-3.1982942430703623</v>
      </c>
      <c r="Z19" s="42">
        <v>3.75451932882173</v>
      </c>
    </row>
    <row r="20" spans="1:26" ht="12.75">
      <c r="A20">
        <v>52013</v>
      </c>
      <c r="B20" t="s">
        <v>223</v>
      </c>
      <c r="C20">
        <v>2678</v>
      </c>
      <c r="D20">
        <v>20</v>
      </c>
      <c r="E20">
        <v>35</v>
      </c>
      <c r="F20">
        <v>-15</v>
      </c>
      <c r="G20">
        <v>31</v>
      </c>
      <c r="H20">
        <v>91</v>
      </c>
      <c r="I20">
        <v>2</v>
      </c>
      <c r="J20" s="38">
        <f t="shared" si="0"/>
        <v>124</v>
      </c>
      <c r="K20">
        <v>24</v>
      </c>
      <c r="L20">
        <v>115</v>
      </c>
      <c r="M20">
        <v>34</v>
      </c>
      <c r="N20" s="38">
        <f t="shared" si="1"/>
        <v>173</v>
      </c>
      <c r="O20" s="38">
        <f t="shared" si="2"/>
        <v>-49</v>
      </c>
      <c r="P20" s="38">
        <f t="shared" si="3"/>
        <v>-64</v>
      </c>
      <c r="Q20">
        <v>4</v>
      </c>
      <c r="R20" s="38">
        <v>2618</v>
      </c>
      <c r="S20" s="42">
        <v>7.552870090634442</v>
      </c>
      <c r="T20" s="42">
        <v>13.217522658610271</v>
      </c>
      <c r="U20" s="42">
        <v>-18.50453172205438</v>
      </c>
      <c r="V20" s="42">
        <v>-9.06344410876133</v>
      </c>
      <c r="W20" s="42">
        <v>2.6435045317220545</v>
      </c>
      <c r="X20" s="42">
        <v>-12.084592145015106</v>
      </c>
      <c r="Y20" s="42">
        <v>-5.66465256797583</v>
      </c>
      <c r="Z20" s="42">
        <v>-24.169184290030213</v>
      </c>
    </row>
    <row r="21" spans="1:26" ht="12.75">
      <c r="A21">
        <v>52015</v>
      </c>
      <c r="B21" t="s">
        <v>225</v>
      </c>
      <c r="C21">
        <v>13763</v>
      </c>
      <c r="D21">
        <v>60</v>
      </c>
      <c r="E21">
        <v>213</v>
      </c>
      <c r="F21">
        <v>-153</v>
      </c>
      <c r="G21">
        <v>97</v>
      </c>
      <c r="H21">
        <v>260</v>
      </c>
      <c r="I21">
        <v>12</v>
      </c>
      <c r="J21" s="38">
        <f t="shared" si="0"/>
        <v>369</v>
      </c>
      <c r="K21">
        <v>28</v>
      </c>
      <c r="L21">
        <v>248</v>
      </c>
      <c r="M21">
        <v>40</v>
      </c>
      <c r="N21" s="38">
        <f t="shared" si="1"/>
        <v>316</v>
      </c>
      <c r="O21" s="38">
        <f t="shared" si="2"/>
        <v>53</v>
      </c>
      <c r="P21" s="38">
        <f t="shared" si="3"/>
        <v>-100</v>
      </c>
      <c r="Q21">
        <v>1</v>
      </c>
      <c r="R21" s="38">
        <v>13664</v>
      </c>
      <c r="S21" s="42">
        <v>4.375250665402705</v>
      </c>
      <c r="T21" s="42">
        <v>15.532139862179605</v>
      </c>
      <c r="U21" s="42">
        <v>3.8648047544390565</v>
      </c>
      <c r="V21" s="42">
        <v>0.8750501330805411</v>
      </c>
      <c r="W21" s="42">
        <v>5.031538265213111</v>
      </c>
      <c r="X21" s="42">
        <v>-2.0417836438545955</v>
      </c>
      <c r="Y21" s="42">
        <v>-11.156889196776898</v>
      </c>
      <c r="Z21" s="42">
        <v>-7.292084442337843</v>
      </c>
    </row>
    <row r="22" spans="1:26" ht="12.75">
      <c r="A22">
        <v>52016</v>
      </c>
      <c r="B22" t="s">
        <v>226</v>
      </c>
      <c r="C22">
        <v>10019</v>
      </c>
      <c r="D22">
        <v>87</v>
      </c>
      <c r="E22">
        <v>93</v>
      </c>
      <c r="F22">
        <v>-6</v>
      </c>
      <c r="G22">
        <v>97</v>
      </c>
      <c r="H22">
        <v>443</v>
      </c>
      <c r="I22">
        <v>3</v>
      </c>
      <c r="J22" s="38">
        <f t="shared" si="0"/>
        <v>543</v>
      </c>
      <c r="K22">
        <v>34</v>
      </c>
      <c r="L22">
        <v>468</v>
      </c>
      <c r="M22">
        <v>20</v>
      </c>
      <c r="N22" s="38">
        <f t="shared" si="1"/>
        <v>522</v>
      </c>
      <c r="O22" s="38">
        <f t="shared" si="2"/>
        <v>21</v>
      </c>
      <c r="P22" s="38">
        <f t="shared" si="3"/>
        <v>15</v>
      </c>
      <c r="Q22">
        <v>-5</v>
      </c>
      <c r="R22" s="38">
        <v>10029</v>
      </c>
      <c r="S22" s="42">
        <v>8.679169992019155</v>
      </c>
      <c r="T22" s="42">
        <v>9.277733439744612</v>
      </c>
      <c r="U22" s="42">
        <v>2.094972067039106</v>
      </c>
      <c r="V22" s="42">
        <v>-2.4940143655227454</v>
      </c>
      <c r="W22" s="42">
        <v>6.284916201117319</v>
      </c>
      <c r="X22" s="42">
        <v>-1.695929768555467</v>
      </c>
      <c r="Y22" s="42">
        <v>-0.5985634477254589</v>
      </c>
      <c r="Z22" s="42">
        <v>1.4964086193136472</v>
      </c>
    </row>
    <row r="23" spans="1:26" ht="12.75">
      <c r="A23">
        <v>52017</v>
      </c>
      <c r="B23" t="s">
        <v>227</v>
      </c>
      <c r="C23">
        <v>8992</v>
      </c>
      <c r="D23">
        <v>75</v>
      </c>
      <c r="E23">
        <v>94</v>
      </c>
      <c r="F23">
        <v>-19</v>
      </c>
      <c r="G23">
        <v>88</v>
      </c>
      <c r="H23">
        <v>309</v>
      </c>
      <c r="I23">
        <v>1</v>
      </c>
      <c r="J23" s="38">
        <f t="shared" si="0"/>
        <v>398</v>
      </c>
      <c r="K23">
        <v>24</v>
      </c>
      <c r="L23">
        <v>338</v>
      </c>
      <c r="M23">
        <v>28</v>
      </c>
      <c r="N23" s="38">
        <f t="shared" si="1"/>
        <v>390</v>
      </c>
      <c r="O23" s="38">
        <f t="shared" si="2"/>
        <v>8</v>
      </c>
      <c r="P23" s="38">
        <f t="shared" si="3"/>
        <v>-11</v>
      </c>
      <c r="Q23">
        <v>5</v>
      </c>
      <c r="R23" s="38">
        <v>8986</v>
      </c>
      <c r="S23" s="42">
        <v>8.343530982311714</v>
      </c>
      <c r="T23" s="42">
        <v>10.457225497830681</v>
      </c>
      <c r="U23" s="42">
        <v>0.8899766381132496</v>
      </c>
      <c r="V23" s="42">
        <v>-3.2261653131605295</v>
      </c>
      <c r="W23" s="42">
        <v>7.1198131049059965</v>
      </c>
      <c r="X23" s="42">
        <v>-3.003671153632217</v>
      </c>
      <c r="Y23" s="42">
        <v>-2.1136945155189677</v>
      </c>
      <c r="Z23" s="42">
        <v>-1.223717877405718</v>
      </c>
    </row>
    <row r="24" spans="1:26" ht="12.75">
      <c r="A24">
        <v>52018</v>
      </c>
      <c r="B24" t="s">
        <v>228</v>
      </c>
      <c r="C24">
        <v>1521</v>
      </c>
      <c r="D24">
        <v>7</v>
      </c>
      <c r="E24">
        <v>23</v>
      </c>
      <c r="F24">
        <v>-16</v>
      </c>
      <c r="G24">
        <v>23</v>
      </c>
      <c r="H24">
        <v>48</v>
      </c>
      <c r="I24">
        <v>5</v>
      </c>
      <c r="J24" s="38">
        <f t="shared" si="0"/>
        <v>76</v>
      </c>
      <c r="K24">
        <v>8</v>
      </c>
      <c r="L24">
        <v>54</v>
      </c>
      <c r="M24">
        <v>12</v>
      </c>
      <c r="N24" s="38">
        <f t="shared" si="1"/>
        <v>74</v>
      </c>
      <c r="O24" s="38">
        <f t="shared" si="2"/>
        <v>2</v>
      </c>
      <c r="P24" s="38">
        <f t="shared" si="3"/>
        <v>-14</v>
      </c>
      <c r="Q24">
        <v>-4</v>
      </c>
      <c r="R24" s="38">
        <v>1503</v>
      </c>
      <c r="S24" s="42">
        <v>4.62962962962963</v>
      </c>
      <c r="T24" s="42">
        <v>15.21164021164021</v>
      </c>
      <c r="U24" s="42">
        <v>1.3227513227513228</v>
      </c>
      <c r="V24" s="42">
        <v>-3.968253968253968</v>
      </c>
      <c r="W24" s="42">
        <v>9.920634920634921</v>
      </c>
      <c r="X24" s="42">
        <v>-4.62962962962963</v>
      </c>
      <c r="Y24" s="42">
        <v>-10.582010582010582</v>
      </c>
      <c r="Z24" s="42">
        <v>-9.25925925925926</v>
      </c>
    </row>
    <row r="25" spans="1:26" ht="12.75">
      <c r="A25">
        <v>52019</v>
      </c>
      <c r="B25" t="s">
        <v>229</v>
      </c>
      <c r="C25">
        <v>2409</v>
      </c>
      <c r="D25">
        <v>17</v>
      </c>
      <c r="E25">
        <v>31</v>
      </c>
      <c r="F25">
        <v>-14</v>
      </c>
      <c r="G25">
        <v>19</v>
      </c>
      <c r="H25">
        <v>112</v>
      </c>
      <c r="I25">
        <v>1</v>
      </c>
      <c r="J25" s="38">
        <f t="shared" si="0"/>
        <v>132</v>
      </c>
      <c r="K25">
        <v>14</v>
      </c>
      <c r="L25">
        <v>103</v>
      </c>
      <c r="M25">
        <v>16</v>
      </c>
      <c r="N25" s="38">
        <f t="shared" si="1"/>
        <v>133</v>
      </c>
      <c r="O25" s="38">
        <f t="shared" si="2"/>
        <v>-1</v>
      </c>
      <c r="P25" s="38">
        <f t="shared" si="3"/>
        <v>-15</v>
      </c>
      <c r="Q25">
        <v>0</v>
      </c>
      <c r="R25" s="38">
        <v>2394</v>
      </c>
      <c r="S25" s="42">
        <v>7.078909015198834</v>
      </c>
      <c r="T25" s="42">
        <v>12.908598792421403</v>
      </c>
      <c r="U25" s="42">
        <v>-0.41640641265875494</v>
      </c>
      <c r="V25" s="42">
        <v>3.7476577139287945</v>
      </c>
      <c r="W25" s="42">
        <v>2.082032063293775</v>
      </c>
      <c r="X25" s="42">
        <v>-6.246096189881324</v>
      </c>
      <c r="Y25" s="42">
        <v>-5.829689777222569</v>
      </c>
      <c r="Z25" s="42">
        <v>-6.246096189881324</v>
      </c>
    </row>
    <row r="26" spans="1:26" ht="12.75">
      <c r="A26">
        <v>52020</v>
      </c>
      <c r="B26" t="s">
        <v>230</v>
      </c>
      <c r="C26">
        <v>4127</v>
      </c>
      <c r="D26">
        <v>25</v>
      </c>
      <c r="E26">
        <v>63</v>
      </c>
      <c r="F26">
        <v>-38</v>
      </c>
      <c r="G26">
        <v>33</v>
      </c>
      <c r="H26">
        <v>106</v>
      </c>
      <c r="I26">
        <v>5</v>
      </c>
      <c r="J26" s="38">
        <f t="shared" si="0"/>
        <v>144</v>
      </c>
      <c r="K26">
        <v>6</v>
      </c>
      <c r="L26">
        <v>116</v>
      </c>
      <c r="M26">
        <v>23</v>
      </c>
      <c r="N26" s="38">
        <f t="shared" si="1"/>
        <v>145</v>
      </c>
      <c r="O26" s="38">
        <f t="shared" si="2"/>
        <v>-1</v>
      </c>
      <c r="P26" s="38">
        <f t="shared" si="3"/>
        <v>-39</v>
      </c>
      <c r="Q26">
        <v>6</v>
      </c>
      <c r="R26" s="38">
        <v>4094</v>
      </c>
      <c r="S26" s="42">
        <v>6.08198515995621</v>
      </c>
      <c r="T26" s="42">
        <v>15.326602603089647</v>
      </c>
      <c r="U26" s="42">
        <v>-0.24327940639824838</v>
      </c>
      <c r="V26" s="42">
        <v>-2.432794063982484</v>
      </c>
      <c r="W26" s="42">
        <v>6.568543972752706</v>
      </c>
      <c r="X26" s="42">
        <v>-4.379029315168471</v>
      </c>
      <c r="Y26" s="42">
        <v>-9.244617443133437</v>
      </c>
      <c r="Z26" s="42">
        <v>-9.487896849531687</v>
      </c>
    </row>
    <row r="27" spans="1:26" ht="12.75">
      <c r="A27">
        <v>52021</v>
      </c>
      <c r="B27" t="s">
        <v>231</v>
      </c>
      <c r="C27">
        <v>2076</v>
      </c>
      <c r="D27">
        <v>12</v>
      </c>
      <c r="E27">
        <v>21</v>
      </c>
      <c r="F27">
        <v>-9</v>
      </c>
      <c r="G27">
        <v>10</v>
      </c>
      <c r="H27">
        <v>41</v>
      </c>
      <c r="I27">
        <v>2</v>
      </c>
      <c r="J27" s="38">
        <f t="shared" si="0"/>
        <v>53</v>
      </c>
      <c r="K27">
        <v>16</v>
      </c>
      <c r="L27">
        <v>43</v>
      </c>
      <c r="M27">
        <v>5</v>
      </c>
      <c r="N27" s="38">
        <f t="shared" si="1"/>
        <v>64</v>
      </c>
      <c r="O27" s="38">
        <f t="shared" si="2"/>
        <v>-11</v>
      </c>
      <c r="P27" s="38">
        <f t="shared" si="3"/>
        <v>-20</v>
      </c>
      <c r="Q27">
        <v>0</v>
      </c>
      <c r="R27" s="38">
        <v>2056</v>
      </c>
      <c r="S27" s="42">
        <v>5.808325266214908</v>
      </c>
      <c r="T27" s="42">
        <v>10.164569215876089</v>
      </c>
      <c r="U27" s="42">
        <v>-5.324298160696999</v>
      </c>
      <c r="V27" s="42">
        <v>-0.968054211035818</v>
      </c>
      <c r="W27" s="42">
        <v>-2.904162633107454</v>
      </c>
      <c r="X27" s="42">
        <v>-1.452081316553727</v>
      </c>
      <c r="Y27" s="42">
        <v>-4.356243949661182</v>
      </c>
      <c r="Z27" s="42">
        <v>-9.68054211035818</v>
      </c>
    </row>
    <row r="28" spans="1:26" ht="12.75">
      <c r="A28">
        <v>52022</v>
      </c>
      <c r="B28" t="s">
        <v>232</v>
      </c>
      <c r="C28">
        <v>28780</v>
      </c>
      <c r="D28">
        <v>216</v>
      </c>
      <c r="E28">
        <v>331</v>
      </c>
      <c r="F28">
        <v>-115</v>
      </c>
      <c r="G28">
        <v>206</v>
      </c>
      <c r="H28">
        <v>663</v>
      </c>
      <c r="I28">
        <v>37</v>
      </c>
      <c r="J28" s="38">
        <f t="shared" si="0"/>
        <v>906</v>
      </c>
      <c r="K28">
        <v>99</v>
      </c>
      <c r="L28">
        <v>665</v>
      </c>
      <c r="M28">
        <v>58</v>
      </c>
      <c r="N28" s="38">
        <f t="shared" si="1"/>
        <v>822</v>
      </c>
      <c r="O28" s="38">
        <f t="shared" si="2"/>
        <v>84</v>
      </c>
      <c r="P28" s="38">
        <f t="shared" si="3"/>
        <v>-31</v>
      </c>
      <c r="Q28">
        <v>14</v>
      </c>
      <c r="R28" s="38">
        <v>28763</v>
      </c>
      <c r="S28" s="42">
        <v>7.507429226839059</v>
      </c>
      <c r="T28" s="42">
        <v>11.50444015779504</v>
      </c>
      <c r="U28" s="42">
        <v>2.9195558104374117</v>
      </c>
      <c r="V28" s="42">
        <v>-0.06951323358184314</v>
      </c>
      <c r="W28" s="42">
        <v>3.718957996628608</v>
      </c>
      <c r="X28" s="42">
        <v>-0.7298889526093529</v>
      </c>
      <c r="Y28" s="42">
        <v>-3.9970109309559803</v>
      </c>
      <c r="Z28" s="42">
        <v>-1.0774551205185687</v>
      </c>
    </row>
    <row r="29" spans="1:26" ht="12.75">
      <c r="A29">
        <v>52023</v>
      </c>
      <c r="B29" t="s">
        <v>233</v>
      </c>
      <c r="C29">
        <v>1548</v>
      </c>
      <c r="D29">
        <v>10</v>
      </c>
      <c r="E29">
        <v>26</v>
      </c>
      <c r="F29">
        <v>-16</v>
      </c>
      <c r="G29">
        <v>18</v>
      </c>
      <c r="H29">
        <v>39</v>
      </c>
      <c r="I29">
        <v>1</v>
      </c>
      <c r="J29" s="38">
        <f t="shared" si="0"/>
        <v>58</v>
      </c>
      <c r="K29">
        <v>15</v>
      </c>
      <c r="L29">
        <v>52</v>
      </c>
      <c r="M29">
        <v>3</v>
      </c>
      <c r="N29" s="38">
        <f t="shared" si="1"/>
        <v>70</v>
      </c>
      <c r="O29" s="38">
        <f t="shared" si="2"/>
        <v>-12</v>
      </c>
      <c r="P29" s="38">
        <f t="shared" si="3"/>
        <v>-28</v>
      </c>
      <c r="Q29">
        <v>1</v>
      </c>
      <c r="R29" s="38">
        <v>1521</v>
      </c>
      <c r="S29" s="42">
        <v>6.516780710329098</v>
      </c>
      <c r="T29" s="42">
        <v>16.943629846855654</v>
      </c>
      <c r="U29" s="42">
        <v>-7.820136852394917</v>
      </c>
      <c r="V29" s="42">
        <v>-8.471814923427827</v>
      </c>
      <c r="W29" s="42">
        <v>1.9550342130987293</v>
      </c>
      <c r="X29" s="42">
        <v>-1.3033561420658195</v>
      </c>
      <c r="Y29" s="42">
        <v>-10.426849136526556</v>
      </c>
      <c r="Z29" s="42">
        <v>-18.246985988921473</v>
      </c>
    </row>
    <row r="30" spans="1:26" ht="12.75">
      <c r="A30">
        <v>52024</v>
      </c>
      <c r="B30" t="s">
        <v>234</v>
      </c>
      <c r="C30">
        <v>1081</v>
      </c>
      <c r="D30">
        <v>3</v>
      </c>
      <c r="E30">
        <v>9</v>
      </c>
      <c r="F30">
        <v>-6</v>
      </c>
      <c r="G30">
        <v>5</v>
      </c>
      <c r="H30">
        <v>33</v>
      </c>
      <c r="I30">
        <v>3</v>
      </c>
      <c r="J30" s="38">
        <f t="shared" si="0"/>
        <v>41</v>
      </c>
      <c r="K30">
        <v>0</v>
      </c>
      <c r="L30">
        <v>28</v>
      </c>
      <c r="M30">
        <v>3</v>
      </c>
      <c r="N30" s="38">
        <f t="shared" si="1"/>
        <v>31</v>
      </c>
      <c r="O30" s="38">
        <f t="shared" si="2"/>
        <v>10</v>
      </c>
      <c r="P30" s="38">
        <f t="shared" si="3"/>
        <v>4</v>
      </c>
      <c r="Q30">
        <v>0</v>
      </c>
      <c r="R30" s="38">
        <v>1085</v>
      </c>
      <c r="S30" s="42">
        <v>2.770083102493075</v>
      </c>
      <c r="T30" s="42">
        <v>8.310249307479225</v>
      </c>
      <c r="U30" s="42">
        <v>9.233610341643583</v>
      </c>
      <c r="V30" s="42">
        <v>4.616805170821792</v>
      </c>
      <c r="W30" s="42">
        <v>4.616805170821792</v>
      </c>
      <c r="X30" s="42">
        <v>0</v>
      </c>
      <c r="Y30" s="42">
        <v>-5.54016620498615</v>
      </c>
      <c r="Z30" s="42">
        <v>3.693444136657433</v>
      </c>
    </row>
    <row r="31" spans="1:26" ht="12.75">
      <c r="A31">
        <v>52025</v>
      </c>
      <c r="B31" t="s">
        <v>235</v>
      </c>
      <c r="C31">
        <v>918</v>
      </c>
      <c r="D31">
        <v>6</v>
      </c>
      <c r="E31">
        <v>7</v>
      </c>
      <c r="F31">
        <v>-1</v>
      </c>
      <c r="G31">
        <v>12</v>
      </c>
      <c r="H31">
        <v>24</v>
      </c>
      <c r="I31">
        <v>2</v>
      </c>
      <c r="J31" s="38">
        <f t="shared" si="0"/>
        <v>38</v>
      </c>
      <c r="K31">
        <v>1</v>
      </c>
      <c r="L31">
        <v>32</v>
      </c>
      <c r="M31">
        <v>9</v>
      </c>
      <c r="N31" s="38">
        <f t="shared" si="1"/>
        <v>42</v>
      </c>
      <c r="O31" s="38">
        <f t="shared" si="2"/>
        <v>-4</v>
      </c>
      <c r="P31" s="38">
        <f t="shared" si="3"/>
        <v>-5</v>
      </c>
      <c r="Q31">
        <v>3</v>
      </c>
      <c r="R31" s="38">
        <v>916</v>
      </c>
      <c r="S31" s="42">
        <v>6.543075245365322</v>
      </c>
      <c r="T31" s="42">
        <v>7.633587786259541</v>
      </c>
      <c r="U31" s="42">
        <v>-4.362050163576881</v>
      </c>
      <c r="V31" s="42">
        <v>-8.724100327153762</v>
      </c>
      <c r="W31" s="42">
        <v>11.995637949836423</v>
      </c>
      <c r="X31" s="42">
        <v>-7.633587786259541</v>
      </c>
      <c r="Y31" s="42">
        <v>-1.0905125408942202</v>
      </c>
      <c r="Z31" s="42">
        <v>-5.452562704471101</v>
      </c>
    </row>
    <row r="32" spans="1:26" ht="12.75">
      <c r="A32">
        <v>52026</v>
      </c>
      <c r="B32" t="s">
        <v>236</v>
      </c>
      <c r="C32">
        <v>5308</v>
      </c>
      <c r="D32">
        <v>34</v>
      </c>
      <c r="E32">
        <v>71</v>
      </c>
      <c r="F32">
        <v>-37</v>
      </c>
      <c r="G32">
        <v>99</v>
      </c>
      <c r="H32">
        <v>155</v>
      </c>
      <c r="I32">
        <v>15</v>
      </c>
      <c r="J32" s="38">
        <f t="shared" si="0"/>
        <v>269</v>
      </c>
      <c r="K32">
        <v>77</v>
      </c>
      <c r="L32">
        <v>171</v>
      </c>
      <c r="M32">
        <v>6</v>
      </c>
      <c r="N32" s="38">
        <f t="shared" si="1"/>
        <v>254</v>
      </c>
      <c r="O32" s="38">
        <f t="shared" si="2"/>
        <v>15</v>
      </c>
      <c r="P32" s="38">
        <f t="shared" si="3"/>
        <v>-22</v>
      </c>
      <c r="Q32">
        <v>12</v>
      </c>
      <c r="R32" s="38">
        <v>5298</v>
      </c>
      <c r="S32" s="42">
        <v>6.411465208372619</v>
      </c>
      <c r="T32" s="42">
        <v>13.388647935131058</v>
      </c>
      <c r="U32" s="42">
        <v>2.828587591929097</v>
      </c>
      <c r="V32" s="42">
        <v>-3.017160098057703</v>
      </c>
      <c r="W32" s="42">
        <v>4.148595134829342</v>
      </c>
      <c r="X32" s="42">
        <v>1.6971525551574582</v>
      </c>
      <c r="Y32" s="42">
        <v>-6.977182726758438</v>
      </c>
      <c r="Z32" s="42">
        <v>-4.148595134829342</v>
      </c>
    </row>
    <row r="33" spans="1:26" ht="12.75">
      <c r="A33">
        <v>52027</v>
      </c>
      <c r="B33" t="s">
        <v>237</v>
      </c>
      <c r="C33">
        <v>1579</v>
      </c>
      <c r="D33">
        <v>10</v>
      </c>
      <c r="E33">
        <v>22</v>
      </c>
      <c r="F33">
        <v>-12</v>
      </c>
      <c r="G33">
        <v>10</v>
      </c>
      <c r="H33">
        <v>45</v>
      </c>
      <c r="I33">
        <v>0</v>
      </c>
      <c r="J33" s="38">
        <f t="shared" si="0"/>
        <v>55</v>
      </c>
      <c r="K33">
        <v>11</v>
      </c>
      <c r="L33">
        <v>35</v>
      </c>
      <c r="M33">
        <v>2</v>
      </c>
      <c r="N33" s="38">
        <f t="shared" si="1"/>
        <v>48</v>
      </c>
      <c r="O33" s="38">
        <f t="shared" si="2"/>
        <v>7</v>
      </c>
      <c r="P33" s="38">
        <f t="shared" si="3"/>
        <v>-5</v>
      </c>
      <c r="Q33">
        <v>3</v>
      </c>
      <c r="R33" s="38">
        <v>1577</v>
      </c>
      <c r="S33" s="42">
        <v>6.337135614702154</v>
      </c>
      <c r="T33" s="42">
        <v>13.94169835234474</v>
      </c>
      <c r="U33" s="42">
        <v>4.435994930291509</v>
      </c>
      <c r="V33" s="42">
        <v>6.337135614702154</v>
      </c>
      <c r="W33" s="42">
        <v>-0.6337135614702154</v>
      </c>
      <c r="X33" s="42">
        <v>-1.2674271229404308</v>
      </c>
      <c r="Y33" s="42">
        <v>-7.604562737642586</v>
      </c>
      <c r="Z33" s="42">
        <v>-3.168567807351077</v>
      </c>
    </row>
    <row r="34" spans="1:26" ht="12.75">
      <c r="A34">
        <v>52028</v>
      </c>
      <c r="B34" t="s">
        <v>238</v>
      </c>
      <c r="C34">
        <v>7652</v>
      </c>
      <c r="D34">
        <v>43</v>
      </c>
      <c r="E34">
        <v>99</v>
      </c>
      <c r="F34">
        <v>-56</v>
      </c>
      <c r="G34">
        <v>56</v>
      </c>
      <c r="H34">
        <v>237</v>
      </c>
      <c r="I34">
        <v>6</v>
      </c>
      <c r="J34" s="38">
        <f t="shared" si="0"/>
        <v>299</v>
      </c>
      <c r="K34">
        <v>37</v>
      </c>
      <c r="L34">
        <v>249</v>
      </c>
      <c r="M34">
        <v>15</v>
      </c>
      <c r="N34" s="38">
        <f t="shared" si="1"/>
        <v>301</v>
      </c>
      <c r="O34" s="38">
        <f t="shared" si="2"/>
        <v>-2</v>
      </c>
      <c r="P34" s="38">
        <f t="shared" si="3"/>
        <v>-58</v>
      </c>
      <c r="Q34">
        <v>2</v>
      </c>
      <c r="R34" s="38">
        <v>7596</v>
      </c>
      <c r="S34" s="42">
        <v>5.6400839454354665</v>
      </c>
      <c r="T34" s="42">
        <v>12.985309548793284</v>
      </c>
      <c r="U34" s="42">
        <v>-0.2623294858342078</v>
      </c>
      <c r="V34" s="42">
        <v>-1.5739769150052467</v>
      </c>
      <c r="W34" s="42">
        <v>2.492130115424974</v>
      </c>
      <c r="X34" s="42">
        <v>-1.180482686253935</v>
      </c>
      <c r="Y34" s="42">
        <v>-7.345225603357817</v>
      </c>
      <c r="Z34" s="42">
        <v>-7.607555089192026</v>
      </c>
    </row>
    <row r="35" spans="1:26" ht="12.75">
      <c r="A35">
        <v>52030</v>
      </c>
      <c r="B35" t="s">
        <v>239</v>
      </c>
      <c r="C35">
        <v>2605</v>
      </c>
      <c r="D35">
        <v>20</v>
      </c>
      <c r="E35">
        <v>23</v>
      </c>
      <c r="F35">
        <v>-3</v>
      </c>
      <c r="G35">
        <v>29</v>
      </c>
      <c r="H35">
        <v>79</v>
      </c>
      <c r="I35">
        <v>5</v>
      </c>
      <c r="J35" s="38">
        <f t="shared" si="0"/>
        <v>113</v>
      </c>
      <c r="K35">
        <v>3</v>
      </c>
      <c r="L35">
        <v>60</v>
      </c>
      <c r="M35">
        <v>25</v>
      </c>
      <c r="N35" s="38">
        <f t="shared" si="1"/>
        <v>88</v>
      </c>
      <c r="O35" s="38">
        <f t="shared" si="2"/>
        <v>25</v>
      </c>
      <c r="P35" s="38">
        <f t="shared" si="3"/>
        <v>22</v>
      </c>
      <c r="Q35">
        <v>-4</v>
      </c>
      <c r="R35" s="38">
        <v>2623</v>
      </c>
      <c r="S35" s="42">
        <v>7.651109410864575</v>
      </c>
      <c r="T35" s="42">
        <v>8.798775822494262</v>
      </c>
      <c r="U35" s="42">
        <v>9.563886763580719</v>
      </c>
      <c r="V35" s="42">
        <v>7.268553940321347</v>
      </c>
      <c r="W35" s="42">
        <v>9.946442234123948</v>
      </c>
      <c r="X35" s="42">
        <v>-7.651109410864575</v>
      </c>
      <c r="Y35" s="42">
        <v>-1.1476664116296864</v>
      </c>
      <c r="Z35" s="42">
        <v>8.416220351951033</v>
      </c>
    </row>
    <row r="36" spans="1:26" ht="12.75">
      <c r="A36">
        <v>52031</v>
      </c>
      <c r="B36" t="s">
        <v>240</v>
      </c>
      <c r="C36">
        <v>4637</v>
      </c>
      <c r="D36">
        <v>28</v>
      </c>
      <c r="E36">
        <v>72</v>
      </c>
      <c r="F36">
        <v>-44</v>
      </c>
      <c r="G36">
        <v>49</v>
      </c>
      <c r="H36">
        <v>94</v>
      </c>
      <c r="I36">
        <v>2</v>
      </c>
      <c r="J36" s="38">
        <f t="shared" si="0"/>
        <v>145</v>
      </c>
      <c r="K36">
        <v>18</v>
      </c>
      <c r="L36">
        <v>104</v>
      </c>
      <c r="M36">
        <v>12</v>
      </c>
      <c r="N36" s="38">
        <f t="shared" si="1"/>
        <v>134</v>
      </c>
      <c r="O36" s="38">
        <f t="shared" si="2"/>
        <v>11</v>
      </c>
      <c r="P36" s="38">
        <f t="shared" si="3"/>
        <v>-33</v>
      </c>
      <c r="Q36">
        <v>2</v>
      </c>
      <c r="R36" s="38">
        <v>4606</v>
      </c>
      <c r="S36" s="42">
        <v>6.058638970031375</v>
      </c>
      <c r="T36" s="42">
        <v>15.57935735150925</v>
      </c>
      <c r="U36" s="42">
        <v>2.3801795953694684</v>
      </c>
      <c r="V36" s="42">
        <v>-2.163799632154063</v>
      </c>
      <c r="W36" s="42">
        <v>6.707778859677594</v>
      </c>
      <c r="X36" s="42">
        <v>-2.163799632154063</v>
      </c>
      <c r="Y36" s="42">
        <v>-9.520718381477874</v>
      </c>
      <c r="Z36" s="42">
        <v>-7.140538786108407</v>
      </c>
    </row>
    <row r="37" spans="1:26" ht="12.75">
      <c r="A37">
        <v>52032</v>
      </c>
      <c r="B37" t="s">
        <v>241</v>
      </c>
      <c r="C37">
        <v>54339</v>
      </c>
      <c r="D37">
        <v>339</v>
      </c>
      <c r="E37">
        <v>759</v>
      </c>
      <c r="F37">
        <v>-420</v>
      </c>
      <c r="G37">
        <v>502</v>
      </c>
      <c r="H37">
        <v>1589</v>
      </c>
      <c r="I37">
        <v>27</v>
      </c>
      <c r="J37" s="38">
        <f t="shared" si="0"/>
        <v>2118</v>
      </c>
      <c r="K37">
        <v>40</v>
      </c>
      <c r="L37">
        <v>1351</v>
      </c>
      <c r="M37">
        <v>330</v>
      </c>
      <c r="N37" s="38">
        <f t="shared" si="1"/>
        <v>1721</v>
      </c>
      <c r="O37" s="38">
        <f t="shared" si="2"/>
        <v>397</v>
      </c>
      <c r="P37" s="38">
        <f t="shared" si="3"/>
        <v>-23</v>
      </c>
      <c r="Q37">
        <v>-8</v>
      </c>
      <c r="R37" s="38">
        <v>54308</v>
      </c>
      <c r="S37" s="42">
        <v>6.240393199996318</v>
      </c>
      <c r="T37" s="42">
        <v>13.971853801761668</v>
      </c>
      <c r="U37" s="42">
        <v>7.308071092621057</v>
      </c>
      <c r="V37" s="42">
        <v>4.381161007667032</v>
      </c>
      <c r="W37" s="42">
        <v>8.504606661941885</v>
      </c>
      <c r="X37" s="42">
        <v>-5.57769657698786</v>
      </c>
      <c r="Y37" s="42">
        <v>-7.73146060176535</v>
      </c>
      <c r="Z37" s="42">
        <v>-0.423389509144293</v>
      </c>
    </row>
    <row r="38" spans="1:26" ht="12.75">
      <c r="A38">
        <v>52033</v>
      </c>
      <c r="B38" t="s">
        <v>242</v>
      </c>
      <c r="C38">
        <v>12532</v>
      </c>
      <c r="D38">
        <v>77</v>
      </c>
      <c r="E38">
        <v>155</v>
      </c>
      <c r="F38">
        <v>-78</v>
      </c>
      <c r="G38">
        <v>96</v>
      </c>
      <c r="H38">
        <v>245</v>
      </c>
      <c r="I38">
        <v>23</v>
      </c>
      <c r="J38" s="38">
        <f t="shared" si="0"/>
        <v>364</v>
      </c>
      <c r="K38">
        <v>64</v>
      </c>
      <c r="L38">
        <v>312</v>
      </c>
      <c r="M38">
        <v>11</v>
      </c>
      <c r="N38" s="38">
        <f t="shared" si="1"/>
        <v>387</v>
      </c>
      <c r="O38" s="38">
        <f t="shared" si="2"/>
        <v>-23</v>
      </c>
      <c r="P38" s="38">
        <f t="shared" si="3"/>
        <v>-101</v>
      </c>
      <c r="Q38">
        <v>4</v>
      </c>
      <c r="R38" s="38">
        <v>12435</v>
      </c>
      <c r="S38" s="42">
        <v>6.16814194737053</v>
      </c>
      <c r="T38" s="42">
        <v>12.416389634317298</v>
      </c>
      <c r="U38" s="42">
        <v>-1.8424320102535348</v>
      </c>
      <c r="V38" s="42">
        <v>-5.367084551608122</v>
      </c>
      <c r="W38" s="42">
        <v>2.5633836664397007</v>
      </c>
      <c r="X38" s="42">
        <v>0.9612688749148877</v>
      </c>
      <c r="Y38" s="42">
        <v>-6.24824768694677</v>
      </c>
      <c r="Z38" s="42">
        <v>-8.090679697200304</v>
      </c>
    </row>
    <row r="39" spans="1:26" ht="12.75">
      <c r="A39">
        <v>52034</v>
      </c>
      <c r="B39" t="s">
        <v>243</v>
      </c>
      <c r="C39">
        <v>9917</v>
      </c>
      <c r="D39">
        <v>74</v>
      </c>
      <c r="E39">
        <v>111</v>
      </c>
      <c r="F39">
        <v>-37</v>
      </c>
      <c r="G39">
        <v>66</v>
      </c>
      <c r="H39">
        <v>328</v>
      </c>
      <c r="I39">
        <v>21</v>
      </c>
      <c r="J39" s="38">
        <f t="shared" si="0"/>
        <v>415</v>
      </c>
      <c r="K39">
        <v>17</v>
      </c>
      <c r="L39">
        <v>320</v>
      </c>
      <c r="M39">
        <v>57</v>
      </c>
      <c r="N39" s="38">
        <f t="shared" si="1"/>
        <v>394</v>
      </c>
      <c r="O39" s="38">
        <f t="shared" si="2"/>
        <v>21</v>
      </c>
      <c r="P39" s="38">
        <f t="shared" si="3"/>
        <v>-16</v>
      </c>
      <c r="Q39">
        <v>4</v>
      </c>
      <c r="R39" s="38">
        <v>9905</v>
      </c>
      <c r="S39" s="42">
        <v>7.466451417616789</v>
      </c>
      <c r="T39" s="42">
        <v>11.199677126425184</v>
      </c>
      <c r="U39" s="42">
        <v>2.1188578347290887</v>
      </c>
      <c r="V39" s="42">
        <v>0.807183937039653</v>
      </c>
      <c r="W39" s="42">
        <v>4.944001614367874</v>
      </c>
      <c r="X39" s="42">
        <v>-3.6323277166784385</v>
      </c>
      <c r="Y39" s="42">
        <v>-3.7332257088083947</v>
      </c>
      <c r="Z39" s="42">
        <v>-1.614367874079306</v>
      </c>
    </row>
    <row r="40" spans="1:26" ht="12.75">
      <c r="A40">
        <v>52035</v>
      </c>
      <c r="B40" t="s">
        <v>244</v>
      </c>
      <c r="C40">
        <v>7150</v>
      </c>
      <c r="D40">
        <v>40</v>
      </c>
      <c r="E40">
        <v>111</v>
      </c>
      <c r="F40">
        <v>-71</v>
      </c>
      <c r="G40">
        <v>44</v>
      </c>
      <c r="H40">
        <v>192</v>
      </c>
      <c r="I40">
        <v>1</v>
      </c>
      <c r="J40" s="38">
        <f t="shared" si="0"/>
        <v>237</v>
      </c>
      <c r="K40">
        <v>14</v>
      </c>
      <c r="L40">
        <v>172</v>
      </c>
      <c r="M40">
        <v>40</v>
      </c>
      <c r="N40" s="38">
        <f t="shared" si="1"/>
        <v>226</v>
      </c>
      <c r="O40" s="38">
        <f t="shared" si="2"/>
        <v>11</v>
      </c>
      <c r="P40" s="38">
        <f t="shared" si="3"/>
        <v>-60</v>
      </c>
      <c r="Q40">
        <v>6</v>
      </c>
      <c r="R40" s="38">
        <v>7096</v>
      </c>
      <c r="S40" s="42">
        <v>5.615611399691142</v>
      </c>
      <c r="T40" s="42">
        <v>15.583321634142917</v>
      </c>
      <c r="U40" s="42">
        <v>1.544293134915064</v>
      </c>
      <c r="V40" s="42">
        <v>2.807805699845571</v>
      </c>
      <c r="W40" s="42">
        <v>4.211708549768356</v>
      </c>
      <c r="X40" s="42">
        <v>-5.475221114698863</v>
      </c>
      <c r="Y40" s="42">
        <v>-9.967710234451776</v>
      </c>
      <c r="Z40" s="42">
        <v>-8.423417099536712</v>
      </c>
    </row>
    <row r="41" spans="1:26" ht="12.75">
      <c r="A41">
        <v>52036</v>
      </c>
      <c r="B41" t="s">
        <v>245</v>
      </c>
      <c r="C41">
        <v>1228</v>
      </c>
      <c r="D41">
        <v>7</v>
      </c>
      <c r="E41">
        <v>13</v>
      </c>
      <c r="F41">
        <v>-6</v>
      </c>
      <c r="G41">
        <v>6</v>
      </c>
      <c r="H41">
        <v>35</v>
      </c>
      <c r="I41">
        <v>0</v>
      </c>
      <c r="J41" s="38">
        <f t="shared" si="0"/>
        <v>41</v>
      </c>
      <c r="K41">
        <v>10</v>
      </c>
      <c r="L41">
        <v>31</v>
      </c>
      <c r="M41">
        <v>3</v>
      </c>
      <c r="N41" s="38">
        <f t="shared" si="1"/>
        <v>44</v>
      </c>
      <c r="O41" s="38">
        <f t="shared" si="2"/>
        <v>-3</v>
      </c>
      <c r="P41" s="38">
        <f t="shared" si="3"/>
        <v>-9</v>
      </c>
      <c r="Q41">
        <v>1</v>
      </c>
      <c r="R41" s="38">
        <v>1220</v>
      </c>
      <c r="S41" s="42">
        <v>5.718954248366012</v>
      </c>
      <c r="T41" s="42">
        <v>10.620915032679738</v>
      </c>
      <c r="U41" s="42">
        <v>-2.450980392156863</v>
      </c>
      <c r="V41" s="42">
        <v>3.2679738562091503</v>
      </c>
      <c r="W41" s="42">
        <v>-3.2679738562091503</v>
      </c>
      <c r="X41" s="42">
        <v>-2.450980392156863</v>
      </c>
      <c r="Y41" s="42">
        <v>-4.901960784313726</v>
      </c>
      <c r="Z41" s="42">
        <v>-7.352941176470588</v>
      </c>
    </row>
    <row r="42" spans="1:26" ht="12.75">
      <c r="A42">
        <v>52037</v>
      </c>
      <c r="B42" t="s">
        <v>224</v>
      </c>
      <c r="C42">
        <v>5767</v>
      </c>
      <c r="D42">
        <v>45</v>
      </c>
      <c r="E42">
        <v>94</v>
      </c>
      <c r="F42">
        <v>-49</v>
      </c>
      <c r="G42">
        <v>72</v>
      </c>
      <c r="H42">
        <v>130</v>
      </c>
      <c r="I42">
        <v>2</v>
      </c>
      <c r="J42" s="38">
        <f t="shared" si="0"/>
        <v>204</v>
      </c>
      <c r="K42">
        <v>24</v>
      </c>
      <c r="L42">
        <v>159</v>
      </c>
      <c r="M42">
        <v>12</v>
      </c>
      <c r="N42" s="38">
        <f t="shared" si="1"/>
        <v>195</v>
      </c>
      <c r="O42" s="38">
        <f t="shared" si="2"/>
        <v>9</v>
      </c>
      <c r="P42" s="38">
        <f t="shared" si="3"/>
        <v>-40</v>
      </c>
      <c r="Q42">
        <v>1</v>
      </c>
      <c r="R42" s="38">
        <v>5728</v>
      </c>
      <c r="S42" s="42">
        <v>7.8294910830796</v>
      </c>
      <c r="T42" s="42">
        <v>16.354936929099612</v>
      </c>
      <c r="U42" s="42">
        <v>1.5658982166159199</v>
      </c>
      <c r="V42" s="42">
        <v>-5.045672031317964</v>
      </c>
      <c r="W42" s="42">
        <v>8.351457155284907</v>
      </c>
      <c r="X42" s="42">
        <v>-1.7398869073510221</v>
      </c>
      <c r="Y42" s="42">
        <v>-8.525445846020009</v>
      </c>
      <c r="Z42" s="42">
        <v>-6.9595476294040886</v>
      </c>
    </row>
    <row r="43" spans="1:26" s="40" customFormat="1" ht="12">
      <c r="A43" s="45"/>
      <c r="B43" s="45" t="s">
        <v>241</v>
      </c>
      <c r="C43" s="46">
        <f aca="true" t="shared" si="4" ref="C43:N43">SUM(C8:C42)</f>
        <v>266033</v>
      </c>
      <c r="D43" s="46">
        <f t="shared" si="4"/>
        <v>1759</v>
      </c>
      <c r="E43" s="46">
        <f t="shared" si="4"/>
        <v>3449</v>
      </c>
      <c r="F43" s="46">
        <f t="shared" si="4"/>
        <v>-1690</v>
      </c>
      <c r="G43" s="46">
        <f t="shared" si="4"/>
        <v>2296</v>
      </c>
      <c r="H43" s="46">
        <f t="shared" si="4"/>
        <v>7688</v>
      </c>
      <c r="I43" s="46">
        <f t="shared" si="4"/>
        <v>252</v>
      </c>
      <c r="J43" s="46">
        <f t="shared" si="4"/>
        <v>10236</v>
      </c>
      <c r="K43" s="46">
        <f t="shared" si="4"/>
        <v>859</v>
      </c>
      <c r="L43" s="46">
        <f t="shared" si="4"/>
        <v>7608</v>
      </c>
      <c r="M43" s="46">
        <f t="shared" si="4"/>
        <v>1019</v>
      </c>
      <c r="N43" s="46">
        <f t="shared" si="4"/>
        <v>9486</v>
      </c>
      <c r="O43" s="46">
        <f>SUM(O8:O42)</f>
        <v>750</v>
      </c>
      <c r="P43" s="46">
        <f>SUM(P8:P42)</f>
        <v>-940</v>
      </c>
      <c r="Q43" s="46">
        <v>86</v>
      </c>
      <c r="R43" s="46">
        <v>265179</v>
      </c>
      <c r="S43" s="47">
        <v>6.622591357122957</v>
      </c>
      <c r="T43" s="47">
        <v>12.985399426217782</v>
      </c>
      <c r="U43" s="47">
        <v>2.823731391610129</v>
      </c>
      <c r="V43" s="47">
        <v>0.3011980151050805</v>
      </c>
      <c r="W43" s="47">
        <v>5.410269346325007</v>
      </c>
      <c r="X43" s="47">
        <v>-2.8877359698199587</v>
      </c>
      <c r="Y43" s="47">
        <v>-6.362808069094824</v>
      </c>
      <c r="Z43" s="47">
        <v>-3.5390766774846956</v>
      </c>
    </row>
    <row r="44" ht="12">
      <c r="A44" s="31" t="s">
        <v>305</v>
      </c>
    </row>
    <row r="46" spans="1:10" ht="63" customHeight="1">
      <c r="A46" s="64" t="s">
        <v>312</v>
      </c>
      <c r="B46" s="65"/>
      <c r="C46" s="65"/>
      <c r="D46" s="65"/>
      <c r="E46" s="65"/>
      <c r="F46" s="65"/>
      <c r="G46" s="65"/>
      <c r="H46" s="65"/>
      <c r="I46" s="65"/>
      <c r="J46" s="65"/>
    </row>
    <row r="48" ht="13.5">
      <c r="A48" s="56" t="s">
        <v>313</v>
      </c>
    </row>
    <row r="50" ht="13.5">
      <c r="A50" s="56" t="s">
        <v>323</v>
      </c>
    </row>
    <row r="57" spans="1:18" s="4" customFormat="1" ht="14.25">
      <c r="A57" s="1" t="s">
        <v>321</v>
      </c>
      <c r="B57" s="2"/>
      <c r="C57" s="3"/>
      <c r="D57" s="3"/>
      <c r="E57" s="3"/>
      <c r="F57" s="3"/>
      <c r="G57" s="3"/>
      <c r="H57" s="3"/>
      <c r="I57" s="3"/>
      <c r="J57" s="3"/>
      <c r="K57" s="3"/>
      <c r="L57" s="3"/>
      <c r="M57" s="3"/>
      <c r="N57" s="3"/>
      <c r="O57" s="3"/>
      <c r="P57" s="3"/>
      <c r="Q57" s="3"/>
      <c r="R57" s="3"/>
    </row>
    <row r="58" spans="1:18" s="7" customFormat="1" ht="7.5" customHeight="1">
      <c r="A58" s="6"/>
      <c r="C58" s="8"/>
      <c r="D58" s="8"/>
      <c r="E58" s="8"/>
      <c r="F58" s="8"/>
      <c r="G58" s="8"/>
      <c r="H58" s="8"/>
      <c r="I58" s="8"/>
      <c r="J58" s="8"/>
      <c r="K58" s="8"/>
      <c r="L58" s="8"/>
      <c r="M58" s="8"/>
      <c r="N58" s="8"/>
      <c r="O58" s="8"/>
      <c r="P58" s="8"/>
      <c r="Q58" s="8"/>
      <c r="R58" s="8"/>
    </row>
    <row r="59" spans="1:26" s="7" customFormat="1" ht="12.75" customHeight="1">
      <c r="A59" s="9"/>
      <c r="B59" s="9"/>
      <c r="C59" s="10"/>
      <c r="D59" s="11" t="s">
        <v>0</v>
      </c>
      <c r="E59" s="12"/>
      <c r="F59" s="13"/>
      <c r="G59" s="11" t="s">
        <v>1</v>
      </c>
      <c r="H59" s="12"/>
      <c r="I59" s="12"/>
      <c r="J59" s="12"/>
      <c r="K59" s="12"/>
      <c r="L59" s="12"/>
      <c r="M59" s="12"/>
      <c r="N59" s="12"/>
      <c r="O59" s="14"/>
      <c r="P59" s="10"/>
      <c r="Q59" s="77" t="s">
        <v>316</v>
      </c>
      <c r="R59" s="10"/>
      <c r="S59" s="69" t="s">
        <v>2</v>
      </c>
      <c r="T59" s="69" t="s">
        <v>3</v>
      </c>
      <c r="U59" s="66" t="s">
        <v>4</v>
      </c>
      <c r="V59" s="67"/>
      <c r="W59" s="67"/>
      <c r="X59" s="68"/>
      <c r="Y59" s="69" t="s">
        <v>6</v>
      </c>
      <c r="Z59" s="69" t="s">
        <v>5</v>
      </c>
    </row>
    <row r="60" spans="1:26" s="7" customFormat="1" ht="11.25" customHeight="1">
      <c r="A60" s="15" t="s">
        <v>280</v>
      </c>
      <c r="B60" s="15" t="s">
        <v>7</v>
      </c>
      <c r="C60" s="16" t="s">
        <v>8</v>
      </c>
      <c r="D60" s="17"/>
      <c r="E60" s="17"/>
      <c r="F60" s="17"/>
      <c r="G60" s="11" t="s">
        <v>9</v>
      </c>
      <c r="H60" s="12"/>
      <c r="I60" s="12"/>
      <c r="J60" s="13"/>
      <c r="K60" s="11" t="s">
        <v>10</v>
      </c>
      <c r="L60" s="12"/>
      <c r="M60" s="12"/>
      <c r="N60" s="13"/>
      <c r="O60" s="18"/>
      <c r="P60" s="16"/>
      <c r="Q60" s="78"/>
      <c r="R60" s="16" t="s">
        <v>8</v>
      </c>
      <c r="S60" s="70"/>
      <c r="T60" s="70"/>
      <c r="U60" s="72" t="s">
        <v>11</v>
      </c>
      <c r="V60" s="72" t="s">
        <v>12</v>
      </c>
      <c r="W60" s="72" t="s">
        <v>13</v>
      </c>
      <c r="X60" s="74" t="s">
        <v>14</v>
      </c>
      <c r="Y60" s="70"/>
      <c r="Z60" s="70"/>
    </row>
    <row r="61" spans="1:26" s="7" customFormat="1" ht="11.25" customHeight="1">
      <c r="A61" s="15" t="s">
        <v>281</v>
      </c>
      <c r="B61" s="15" t="s">
        <v>15</v>
      </c>
      <c r="C61" s="16" t="s">
        <v>16</v>
      </c>
      <c r="D61" s="19" t="s">
        <v>17</v>
      </c>
      <c r="E61" s="19" t="s">
        <v>18</v>
      </c>
      <c r="F61" s="19" t="s">
        <v>19</v>
      </c>
      <c r="G61" s="20" t="s">
        <v>20</v>
      </c>
      <c r="H61" s="20" t="s">
        <v>20</v>
      </c>
      <c r="I61" s="20" t="s">
        <v>21</v>
      </c>
      <c r="J61" s="20"/>
      <c r="K61" s="20" t="s">
        <v>22</v>
      </c>
      <c r="L61" s="20" t="s">
        <v>22</v>
      </c>
      <c r="M61" s="20" t="s">
        <v>21</v>
      </c>
      <c r="N61" s="20"/>
      <c r="O61" s="16" t="s">
        <v>19</v>
      </c>
      <c r="P61" s="16" t="s">
        <v>19</v>
      </c>
      <c r="Q61" s="78"/>
      <c r="R61" s="16" t="s">
        <v>16</v>
      </c>
      <c r="S61" s="70"/>
      <c r="T61" s="70"/>
      <c r="U61" s="73"/>
      <c r="V61" s="73"/>
      <c r="W61" s="73"/>
      <c r="X61" s="75"/>
      <c r="Y61" s="70"/>
      <c r="Z61" s="70"/>
    </row>
    <row r="62" spans="1:26" s="7" customFormat="1" ht="11.25" customHeight="1">
      <c r="A62" s="21"/>
      <c r="B62" s="21"/>
      <c r="C62" s="22" t="s">
        <v>308</v>
      </c>
      <c r="D62" s="23" t="s">
        <v>23</v>
      </c>
      <c r="E62" s="24"/>
      <c r="F62" s="24"/>
      <c r="G62" s="24" t="s">
        <v>24</v>
      </c>
      <c r="H62" s="24" t="s">
        <v>25</v>
      </c>
      <c r="I62" s="24" t="s">
        <v>26</v>
      </c>
      <c r="J62" s="24" t="s">
        <v>11</v>
      </c>
      <c r="K62" s="24" t="s">
        <v>24</v>
      </c>
      <c r="L62" s="24" t="s">
        <v>25</v>
      </c>
      <c r="M62" s="24" t="s">
        <v>27</v>
      </c>
      <c r="N62" s="24" t="s">
        <v>11</v>
      </c>
      <c r="O62" s="25"/>
      <c r="P62" s="22" t="s">
        <v>28</v>
      </c>
      <c r="Q62" s="79"/>
      <c r="R62" s="22" t="s">
        <v>307</v>
      </c>
      <c r="S62" s="71"/>
      <c r="T62" s="71"/>
      <c r="U62" s="73"/>
      <c r="V62" s="73"/>
      <c r="W62" s="73"/>
      <c r="X62" s="76"/>
      <c r="Y62" s="71"/>
      <c r="Z62" s="71"/>
    </row>
    <row r="63" spans="1:27" ht="12.75">
      <c r="A63">
        <v>52001</v>
      </c>
      <c r="B63" t="s">
        <v>212</v>
      </c>
      <c r="C63">
        <v>2975</v>
      </c>
      <c r="D63">
        <v>16</v>
      </c>
      <c r="E63">
        <v>47</v>
      </c>
      <c r="F63">
        <v>-31</v>
      </c>
      <c r="G63">
        <v>21</v>
      </c>
      <c r="H63">
        <v>84</v>
      </c>
      <c r="I63">
        <v>0</v>
      </c>
      <c r="J63" s="38">
        <f aca="true" t="shared" si="5" ref="J63:J97">SUM(G63:I63)</f>
        <v>105</v>
      </c>
      <c r="K63">
        <v>5</v>
      </c>
      <c r="L63">
        <v>74</v>
      </c>
      <c r="M63">
        <v>13</v>
      </c>
      <c r="N63" s="38">
        <f aca="true" t="shared" si="6" ref="N63:N97">SUM(K63:M63)</f>
        <v>92</v>
      </c>
      <c r="O63" s="54">
        <f>(J63-N63)</f>
        <v>13</v>
      </c>
      <c r="P63" s="38">
        <f>(F63+(O63))</f>
        <v>-18</v>
      </c>
      <c r="Q63">
        <v>-2</v>
      </c>
      <c r="R63" s="38">
        <f>(C63+(P63))+Q63</f>
        <v>2955</v>
      </c>
      <c r="S63" s="39">
        <f>((D63)/((C63+R63)/2))*1000</f>
        <v>5.39629005059022</v>
      </c>
      <c r="T63" s="39">
        <f>((E63)/((C63+R63)/2))*1000</f>
        <v>15.85160202360877</v>
      </c>
      <c r="U63" s="39">
        <f>((O63)/((C63+R63)/2))*1000</f>
        <v>4.3844856661045535</v>
      </c>
      <c r="V63" s="39">
        <f>((H63-L63)/((C63+R63)/2))*1000</f>
        <v>3.372681281618887</v>
      </c>
      <c r="W63" s="39">
        <f>((G63-K63)/((C63+R63)/2))*1000</f>
        <v>5.39629005059022</v>
      </c>
      <c r="X63" s="39">
        <f>((I63-M63)/((C63+R63)/2))*1000</f>
        <v>-4.3844856661045535</v>
      </c>
      <c r="Y63" s="39">
        <f>((F63)/((C63+R63)/2))*1000</f>
        <v>-10.45531197301855</v>
      </c>
      <c r="Z63" s="39">
        <f>((P63)/((C63+R63)/2))*1000</f>
        <v>-6.070826306913997</v>
      </c>
      <c r="AA63" s="39"/>
    </row>
    <row r="64" spans="1:26" ht="12.75">
      <c r="A64">
        <v>52002</v>
      </c>
      <c r="B64" t="s">
        <v>213</v>
      </c>
      <c r="C64">
        <v>3411</v>
      </c>
      <c r="D64">
        <v>27</v>
      </c>
      <c r="E64">
        <v>49</v>
      </c>
      <c r="F64">
        <v>-22</v>
      </c>
      <c r="G64">
        <v>27</v>
      </c>
      <c r="H64">
        <v>134</v>
      </c>
      <c r="I64">
        <v>4</v>
      </c>
      <c r="J64" s="38">
        <f t="shared" si="5"/>
        <v>165</v>
      </c>
      <c r="K64">
        <v>16</v>
      </c>
      <c r="L64">
        <v>132</v>
      </c>
      <c r="M64">
        <v>20</v>
      </c>
      <c r="N64" s="38">
        <f t="shared" si="6"/>
        <v>168</v>
      </c>
      <c r="O64" s="54">
        <f aca="true" t="shared" si="7" ref="O64:O97">(J64-N64)</f>
        <v>-3</v>
      </c>
      <c r="P64" s="38">
        <f aca="true" t="shared" si="8" ref="P64:P97">(F64+(O64))</f>
        <v>-25</v>
      </c>
      <c r="Q64">
        <v>1</v>
      </c>
      <c r="R64" s="38">
        <f aca="true" t="shared" si="9" ref="R64:R97">(C64+(P64))+Q64</f>
        <v>3387</v>
      </c>
      <c r="S64" s="39">
        <f aca="true" t="shared" si="10" ref="S64:S98">((D64)/((C64+R64)/2))*1000</f>
        <v>7.943512797881729</v>
      </c>
      <c r="T64" s="39">
        <f aca="true" t="shared" si="11" ref="T64:T98">((E64)/((C64+R64)/2))*1000</f>
        <v>14.416004707266843</v>
      </c>
      <c r="U64" s="39">
        <f aca="true" t="shared" si="12" ref="U64:U98">((O64)/((C64+R64)/2))*1000</f>
        <v>-0.88261253309797</v>
      </c>
      <c r="V64" s="39">
        <f aca="true" t="shared" si="13" ref="V64:V98">((H64-L64)/((C64+R64)/2))*1000</f>
        <v>0.5884083553986466</v>
      </c>
      <c r="W64" s="39">
        <f aca="true" t="shared" si="14" ref="W64:W98">((G64-K64)/((C64+R64)/2))*1000</f>
        <v>3.236245954692557</v>
      </c>
      <c r="X64" s="39">
        <f aca="true" t="shared" si="15" ref="X64:X98">((I64-M64)/((C64+R64)/2))*1000</f>
        <v>-4.707266843189172</v>
      </c>
      <c r="Y64" s="39">
        <f aca="true" t="shared" si="16" ref="Y64:Y98">((F64)/((C64+R64)/2))*1000</f>
        <v>-6.472491909385114</v>
      </c>
      <c r="Z64" s="39">
        <f aca="true" t="shared" si="17" ref="Z64:Z98">((P64)/((C64+R64)/2))*1000</f>
        <v>-7.355104442483084</v>
      </c>
    </row>
    <row r="65" spans="1:26" ht="12.75">
      <c r="A65">
        <v>52003</v>
      </c>
      <c r="B65" t="s">
        <v>214</v>
      </c>
      <c r="C65">
        <v>1498</v>
      </c>
      <c r="D65">
        <v>12</v>
      </c>
      <c r="E65">
        <v>25</v>
      </c>
      <c r="F65">
        <v>-13</v>
      </c>
      <c r="G65">
        <v>12</v>
      </c>
      <c r="H65">
        <v>40</v>
      </c>
      <c r="I65">
        <v>2</v>
      </c>
      <c r="J65" s="38">
        <f t="shared" si="5"/>
        <v>54</v>
      </c>
      <c r="K65">
        <v>5</v>
      </c>
      <c r="L65">
        <v>38</v>
      </c>
      <c r="M65">
        <v>4</v>
      </c>
      <c r="N65" s="38">
        <f t="shared" si="6"/>
        <v>47</v>
      </c>
      <c r="O65" s="54">
        <f t="shared" si="7"/>
        <v>7</v>
      </c>
      <c r="P65" s="38">
        <f t="shared" si="8"/>
        <v>-6</v>
      </c>
      <c r="Q65">
        <v>1</v>
      </c>
      <c r="R65" s="38">
        <f t="shared" si="9"/>
        <v>1493</v>
      </c>
      <c r="S65" s="39">
        <f t="shared" si="10"/>
        <v>8.02407221664995</v>
      </c>
      <c r="T65" s="39">
        <f t="shared" si="11"/>
        <v>16.71681711802073</v>
      </c>
      <c r="U65" s="39">
        <f t="shared" si="12"/>
        <v>4.680708793045804</v>
      </c>
      <c r="V65" s="39">
        <f t="shared" si="13"/>
        <v>1.3373453694416582</v>
      </c>
      <c r="W65" s="39">
        <f t="shared" si="14"/>
        <v>4.680708793045804</v>
      </c>
      <c r="X65" s="39">
        <f t="shared" si="15"/>
        <v>-1.3373453694416582</v>
      </c>
      <c r="Y65" s="39">
        <f t="shared" si="16"/>
        <v>-8.692744901370778</v>
      </c>
      <c r="Z65" s="39">
        <f t="shared" si="17"/>
        <v>-4.012036108324975</v>
      </c>
    </row>
    <row r="66" spans="1:26" ht="12.75">
      <c r="A66">
        <v>52004</v>
      </c>
      <c r="B66" t="s">
        <v>215</v>
      </c>
      <c r="C66">
        <v>1864</v>
      </c>
      <c r="D66">
        <v>11</v>
      </c>
      <c r="E66">
        <v>12</v>
      </c>
      <c r="F66">
        <v>-1</v>
      </c>
      <c r="G66">
        <v>3</v>
      </c>
      <c r="H66">
        <v>78</v>
      </c>
      <c r="I66">
        <v>0</v>
      </c>
      <c r="J66" s="38">
        <f t="shared" si="5"/>
        <v>81</v>
      </c>
      <c r="K66">
        <v>6</v>
      </c>
      <c r="L66">
        <v>67</v>
      </c>
      <c r="M66">
        <v>0</v>
      </c>
      <c r="N66" s="38">
        <f t="shared" si="6"/>
        <v>73</v>
      </c>
      <c r="O66" s="54">
        <f t="shared" si="7"/>
        <v>8</v>
      </c>
      <c r="P66" s="38">
        <f t="shared" si="8"/>
        <v>7</v>
      </c>
      <c r="Q66">
        <v>-1</v>
      </c>
      <c r="R66" s="38">
        <f t="shared" si="9"/>
        <v>1870</v>
      </c>
      <c r="S66" s="39">
        <f t="shared" si="10"/>
        <v>5.891805034815212</v>
      </c>
      <c r="T66" s="39">
        <f t="shared" si="11"/>
        <v>6.427423674343867</v>
      </c>
      <c r="U66" s="39">
        <f t="shared" si="12"/>
        <v>4.284949116229245</v>
      </c>
      <c r="V66" s="39">
        <f t="shared" si="13"/>
        <v>5.891805034815212</v>
      </c>
      <c r="W66" s="39">
        <f t="shared" si="14"/>
        <v>-1.6068559185859668</v>
      </c>
      <c r="X66" s="39">
        <f t="shared" si="15"/>
        <v>0</v>
      </c>
      <c r="Y66" s="39">
        <f t="shared" si="16"/>
        <v>-0.5356186395286556</v>
      </c>
      <c r="Z66" s="39">
        <f t="shared" si="17"/>
        <v>3.7493304767005893</v>
      </c>
    </row>
    <row r="67" spans="1:26" ht="12.75">
      <c r="A67">
        <v>52005</v>
      </c>
      <c r="B67" t="s">
        <v>216</v>
      </c>
      <c r="C67">
        <v>1428</v>
      </c>
      <c r="D67">
        <v>11</v>
      </c>
      <c r="E67">
        <v>15</v>
      </c>
      <c r="F67">
        <v>-4</v>
      </c>
      <c r="G67">
        <v>17</v>
      </c>
      <c r="H67">
        <v>47</v>
      </c>
      <c r="I67">
        <v>1</v>
      </c>
      <c r="J67" s="38">
        <f t="shared" si="5"/>
        <v>65</v>
      </c>
      <c r="K67">
        <v>9</v>
      </c>
      <c r="L67">
        <v>58</v>
      </c>
      <c r="M67">
        <v>0</v>
      </c>
      <c r="N67" s="38">
        <f t="shared" si="6"/>
        <v>67</v>
      </c>
      <c r="O67" s="54">
        <f t="shared" si="7"/>
        <v>-2</v>
      </c>
      <c r="P67" s="38">
        <f t="shared" si="8"/>
        <v>-6</v>
      </c>
      <c r="Q67">
        <v>0</v>
      </c>
      <c r="R67" s="38">
        <f t="shared" si="9"/>
        <v>1422</v>
      </c>
      <c r="S67" s="39">
        <f t="shared" si="10"/>
        <v>7.719298245614035</v>
      </c>
      <c r="T67" s="39">
        <f t="shared" si="11"/>
        <v>10.526315789473683</v>
      </c>
      <c r="U67" s="39">
        <f t="shared" si="12"/>
        <v>-1.4035087719298245</v>
      </c>
      <c r="V67" s="39">
        <f t="shared" si="13"/>
        <v>-7.719298245614035</v>
      </c>
      <c r="W67" s="39">
        <f t="shared" si="14"/>
        <v>5.614035087719298</v>
      </c>
      <c r="X67" s="39">
        <f t="shared" si="15"/>
        <v>0.7017543859649122</v>
      </c>
      <c r="Y67" s="39">
        <f t="shared" si="16"/>
        <v>-2.807017543859649</v>
      </c>
      <c r="Z67" s="39">
        <f t="shared" si="17"/>
        <v>-4.2105263157894735</v>
      </c>
    </row>
    <row r="68" spans="1:26" ht="12.75">
      <c r="A68">
        <v>52006</v>
      </c>
      <c r="B68" t="s">
        <v>217</v>
      </c>
      <c r="C68">
        <v>4337</v>
      </c>
      <c r="D68">
        <v>32</v>
      </c>
      <c r="E68">
        <v>50</v>
      </c>
      <c r="F68">
        <v>-18</v>
      </c>
      <c r="G68">
        <v>29</v>
      </c>
      <c r="H68">
        <v>164</v>
      </c>
      <c r="I68">
        <v>18</v>
      </c>
      <c r="J68" s="38">
        <f t="shared" si="5"/>
        <v>211</v>
      </c>
      <c r="K68">
        <v>15</v>
      </c>
      <c r="L68">
        <v>214</v>
      </c>
      <c r="M68">
        <v>10</v>
      </c>
      <c r="N68" s="38">
        <f t="shared" si="6"/>
        <v>239</v>
      </c>
      <c r="O68" s="54">
        <f t="shared" si="7"/>
        <v>-28</v>
      </c>
      <c r="P68" s="38">
        <f t="shared" si="8"/>
        <v>-46</v>
      </c>
      <c r="Q68">
        <v>19</v>
      </c>
      <c r="R68" s="38">
        <f t="shared" si="9"/>
        <v>4310</v>
      </c>
      <c r="S68" s="39">
        <f t="shared" si="10"/>
        <v>7.40141089395166</v>
      </c>
      <c r="T68" s="39">
        <f t="shared" si="11"/>
        <v>11.564704521799468</v>
      </c>
      <c r="U68" s="39">
        <f t="shared" si="12"/>
        <v>-6.476234532207703</v>
      </c>
      <c r="V68" s="39">
        <f t="shared" si="13"/>
        <v>-11.564704521799468</v>
      </c>
      <c r="W68" s="39">
        <f t="shared" si="14"/>
        <v>3.2381172661038513</v>
      </c>
      <c r="X68" s="39">
        <f t="shared" si="15"/>
        <v>1.850352723487915</v>
      </c>
      <c r="Y68" s="39">
        <f t="shared" si="16"/>
        <v>-4.163293627847809</v>
      </c>
      <c r="Z68" s="39">
        <f t="shared" si="17"/>
        <v>-10.63952816005551</v>
      </c>
    </row>
    <row r="69" spans="1:26" ht="12.75">
      <c r="A69">
        <v>52007</v>
      </c>
      <c r="B69" t="s">
        <v>218</v>
      </c>
      <c r="C69">
        <v>1082</v>
      </c>
      <c r="D69">
        <v>6</v>
      </c>
      <c r="E69">
        <v>19</v>
      </c>
      <c r="F69">
        <v>-13</v>
      </c>
      <c r="G69">
        <v>4</v>
      </c>
      <c r="H69">
        <v>42</v>
      </c>
      <c r="I69">
        <v>2</v>
      </c>
      <c r="J69" s="38">
        <f t="shared" si="5"/>
        <v>48</v>
      </c>
      <c r="K69">
        <v>6</v>
      </c>
      <c r="L69">
        <v>37</v>
      </c>
      <c r="M69">
        <v>0</v>
      </c>
      <c r="N69" s="38">
        <f t="shared" si="6"/>
        <v>43</v>
      </c>
      <c r="O69" s="54">
        <f t="shared" si="7"/>
        <v>5</v>
      </c>
      <c r="P69" s="38">
        <f t="shared" si="8"/>
        <v>-8</v>
      </c>
      <c r="Q69">
        <v>0</v>
      </c>
      <c r="R69" s="38">
        <f t="shared" si="9"/>
        <v>1074</v>
      </c>
      <c r="S69" s="39">
        <f t="shared" si="10"/>
        <v>5.565862708719852</v>
      </c>
      <c r="T69" s="39">
        <f t="shared" si="11"/>
        <v>17.625231910946194</v>
      </c>
      <c r="U69" s="39">
        <f t="shared" si="12"/>
        <v>4.63821892393321</v>
      </c>
      <c r="V69" s="39">
        <f t="shared" si="13"/>
        <v>4.63821892393321</v>
      </c>
      <c r="W69" s="39">
        <f t="shared" si="14"/>
        <v>-1.8552875695732838</v>
      </c>
      <c r="X69" s="39">
        <f t="shared" si="15"/>
        <v>1.8552875695732838</v>
      </c>
      <c r="Y69" s="39">
        <f t="shared" si="16"/>
        <v>-12.059369202226346</v>
      </c>
      <c r="Z69" s="39">
        <f t="shared" si="17"/>
        <v>-7.421150278293135</v>
      </c>
    </row>
    <row r="70" spans="1:26" ht="12.75">
      <c r="A70">
        <v>52008</v>
      </c>
      <c r="B70" t="s">
        <v>219</v>
      </c>
      <c r="C70">
        <v>1249</v>
      </c>
      <c r="D70">
        <v>3</v>
      </c>
      <c r="E70">
        <v>21</v>
      </c>
      <c r="F70">
        <v>-18</v>
      </c>
      <c r="G70">
        <v>21</v>
      </c>
      <c r="H70">
        <v>45</v>
      </c>
      <c r="I70">
        <v>0</v>
      </c>
      <c r="J70" s="38">
        <f t="shared" si="5"/>
        <v>66</v>
      </c>
      <c r="K70">
        <v>12</v>
      </c>
      <c r="L70">
        <v>32</v>
      </c>
      <c r="M70">
        <v>19</v>
      </c>
      <c r="N70" s="38">
        <f t="shared" si="6"/>
        <v>63</v>
      </c>
      <c r="O70" s="54">
        <f t="shared" si="7"/>
        <v>3</v>
      </c>
      <c r="P70" s="38">
        <f t="shared" si="8"/>
        <v>-15</v>
      </c>
      <c r="Q70">
        <v>1</v>
      </c>
      <c r="R70" s="38">
        <f t="shared" si="9"/>
        <v>1235</v>
      </c>
      <c r="S70" s="39">
        <f t="shared" si="10"/>
        <v>2.4154589371980677</v>
      </c>
      <c r="T70" s="39">
        <f t="shared" si="11"/>
        <v>16.908212560386474</v>
      </c>
      <c r="U70" s="39">
        <f t="shared" si="12"/>
        <v>2.4154589371980677</v>
      </c>
      <c r="V70" s="39">
        <f t="shared" si="13"/>
        <v>10.466988727858293</v>
      </c>
      <c r="W70" s="39">
        <f t="shared" si="14"/>
        <v>7.246376811594203</v>
      </c>
      <c r="X70" s="39">
        <f t="shared" si="15"/>
        <v>-15.297906602254429</v>
      </c>
      <c r="Y70" s="39">
        <f t="shared" si="16"/>
        <v>-14.492753623188406</v>
      </c>
      <c r="Z70" s="39">
        <f t="shared" si="17"/>
        <v>-12.077294685990339</v>
      </c>
    </row>
    <row r="71" spans="1:26" ht="12.75">
      <c r="A71">
        <v>52009</v>
      </c>
      <c r="B71" t="s">
        <v>220</v>
      </c>
      <c r="C71">
        <v>3308</v>
      </c>
      <c r="D71">
        <v>24</v>
      </c>
      <c r="E71">
        <v>53</v>
      </c>
      <c r="F71">
        <v>-29</v>
      </c>
      <c r="G71">
        <v>38</v>
      </c>
      <c r="H71">
        <v>122</v>
      </c>
      <c r="I71">
        <v>8</v>
      </c>
      <c r="J71" s="38">
        <f t="shared" si="5"/>
        <v>168</v>
      </c>
      <c r="K71">
        <v>18</v>
      </c>
      <c r="L71">
        <v>132</v>
      </c>
      <c r="M71">
        <v>30</v>
      </c>
      <c r="N71" s="38">
        <f t="shared" si="6"/>
        <v>180</v>
      </c>
      <c r="O71" s="54">
        <f t="shared" si="7"/>
        <v>-12</v>
      </c>
      <c r="P71" s="38">
        <f t="shared" si="8"/>
        <v>-41</v>
      </c>
      <c r="Q71">
        <v>2</v>
      </c>
      <c r="R71" s="38">
        <f t="shared" si="9"/>
        <v>3269</v>
      </c>
      <c r="S71" s="39">
        <f t="shared" si="10"/>
        <v>7.298160255435609</v>
      </c>
      <c r="T71" s="39">
        <f t="shared" si="11"/>
        <v>16.11677056408697</v>
      </c>
      <c r="U71" s="39">
        <f t="shared" si="12"/>
        <v>-3.6490801277178044</v>
      </c>
      <c r="V71" s="39">
        <f t="shared" si="13"/>
        <v>-3.0409001064315038</v>
      </c>
      <c r="W71" s="39">
        <f t="shared" si="14"/>
        <v>6.0818002128630075</v>
      </c>
      <c r="X71" s="39">
        <f t="shared" si="15"/>
        <v>-6.689980234149308</v>
      </c>
      <c r="Y71" s="39">
        <f t="shared" si="16"/>
        <v>-8.81861030865136</v>
      </c>
      <c r="Z71" s="39">
        <f t="shared" si="17"/>
        <v>-12.467690436369164</v>
      </c>
    </row>
    <row r="72" spans="1:26" ht="12.75">
      <c r="A72">
        <v>52010</v>
      </c>
      <c r="B72" t="s">
        <v>221</v>
      </c>
      <c r="C72">
        <v>914</v>
      </c>
      <c r="D72">
        <v>5</v>
      </c>
      <c r="E72">
        <v>20</v>
      </c>
      <c r="F72">
        <v>-15</v>
      </c>
      <c r="G72">
        <v>10</v>
      </c>
      <c r="H72">
        <v>31</v>
      </c>
      <c r="I72">
        <v>0</v>
      </c>
      <c r="J72" s="38">
        <f t="shared" si="5"/>
        <v>41</v>
      </c>
      <c r="K72">
        <v>1</v>
      </c>
      <c r="L72">
        <v>30</v>
      </c>
      <c r="M72">
        <v>12</v>
      </c>
      <c r="N72" s="38">
        <f t="shared" si="6"/>
        <v>43</v>
      </c>
      <c r="O72" s="54">
        <f t="shared" si="7"/>
        <v>-2</v>
      </c>
      <c r="P72" s="38">
        <f t="shared" si="8"/>
        <v>-17</v>
      </c>
      <c r="Q72">
        <v>2</v>
      </c>
      <c r="R72" s="38">
        <f t="shared" si="9"/>
        <v>899</v>
      </c>
      <c r="S72" s="39">
        <f t="shared" si="10"/>
        <v>5.515719801434087</v>
      </c>
      <c r="T72" s="39">
        <f t="shared" si="11"/>
        <v>22.062879205736348</v>
      </c>
      <c r="U72" s="39">
        <f t="shared" si="12"/>
        <v>-2.206287920573635</v>
      </c>
      <c r="V72" s="39">
        <f t="shared" si="13"/>
        <v>1.1031439602868176</v>
      </c>
      <c r="W72" s="39">
        <f t="shared" si="14"/>
        <v>9.928295642581356</v>
      </c>
      <c r="X72" s="39">
        <f t="shared" si="15"/>
        <v>-13.237727523441809</v>
      </c>
      <c r="Y72" s="39">
        <f t="shared" si="16"/>
        <v>-16.54715940430226</v>
      </c>
      <c r="Z72" s="39">
        <f t="shared" si="17"/>
        <v>-18.753447324875896</v>
      </c>
    </row>
    <row r="73" spans="1:26" ht="12.75">
      <c r="A73">
        <v>52011</v>
      </c>
      <c r="B73" t="s">
        <v>222</v>
      </c>
      <c r="C73">
        <v>4045</v>
      </c>
      <c r="D73">
        <v>22</v>
      </c>
      <c r="E73">
        <v>61</v>
      </c>
      <c r="F73">
        <v>-39</v>
      </c>
      <c r="G73">
        <v>38</v>
      </c>
      <c r="H73">
        <v>130</v>
      </c>
      <c r="I73">
        <v>5</v>
      </c>
      <c r="J73" s="38">
        <f t="shared" si="5"/>
        <v>173</v>
      </c>
      <c r="K73">
        <v>5</v>
      </c>
      <c r="L73">
        <v>106</v>
      </c>
      <c r="M73">
        <v>35</v>
      </c>
      <c r="N73" s="38">
        <f t="shared" si="6"/>
        <v>146</v>
      </c>
      <c r="O73" s="54">
        <f t="shared" si="7"/>
        <v>27</v>
      </c>
      <c r="P73" s="38">
        <f t="shared" si="8"/>
        <v>-12</v>
      </c>
      <c r="Q73">
        <v>5</v>
      </c>
      <c r="R73" s="38">
        <f t="shared" si="9"/>
        <v>4038</v>
      </c>
      <c r="S73" s="39">
        <f t="shared" si="10"/>
        <v>5.443523444265742</v>
      </c>
      <c r="T73" s="39">
        <f t="shared" si="11"/>
        <v>15.093405913645924</v>
      </c>
      <c r="U73" s="39">
        <f t="shared" si="12"/>
        <v>6.680687863417048</v>
      </c>
      <c r="V73" s="39">
        <f t="shared" si="13"/>
        <v>5.938389211926265</v>
      </c>
      <c r="W73" s="39">
        <f t="shared" si="14"/>
        <v>8.165285166398615</v>
      </c>
      <c r="X73" s="39">
        <f t="shared" si="15"/>
        <v>-7.422986514907831</v>
      </c>
      <c r="Y73" s="39">
        <f t="shared" si="16"/>
        <v>-9.64988246938018</v>
      </c>
      <c r="Z73" s="39">
        <f t="shared" si="17"/>
        <v>-2.9691946059631324</v>
      </c>
    </row>
    <row r="74" spans="1:26" ht="12.75">
      <c r="A74">
        <v>52012</v>
      </c>
      <c r="B74" t="s">
        <v>296</v>
      </c>
      <c r="C74">
        <v>10462</v>
      </c>
      <c r="D74">
        <v>70</v>
      </c>
      <c r="E74">
        <v>110</v>
      </c>
      <c r="F74">
        <v>-40</v>
      </c>
      <c r="G74">
        <v>78</v>
      </c>
      <c r="H74">
        <v>333</v>
      </c>
      <c r="I74">
        <v>7</v>
      </c>
      <c r="J74" s="38">
        <f t="shared" si="5"/>
        <v>418</v>
      </c>
      <c r="K74">
        <v>40</v>
      </c>
      <c r="L74">
        <v>305</v>
      </c>
      <c r="M74">
        <v>17</v>
      </c>
      <c r="N74" s="38">
        <f t="shared" si="6"/>
        <v>362</v>
      </c>
      <c r="O74" s="54">
        <f t="shared" si="7"/>
        <v>56</v>
      </c>
      <c r="P74" s="38">
        <f t="shared" si="8"/>
        <v>16</v>
      </c>
      <c r="Q74">
        <v>2</v>
      </c>
      <c r="R74" s="38">
        <f t="shared" si="9"/>
        <v>10480</v>
      </c>
      <c r="S74" s="39">
        <f t="shared" si="10"/>
        <v>6.68513036004202</v>
      </c>
      <c r="T74" s="39">
        <f t="shared" si="11"/>
        <v>10.505204851494605</v>
      </c>
      <c r="U74" s="39">
        <f t="shared" si="12"/>
        <v>5.348104288033617</v>
      </c>
      <c r="V74" s="39">
        <f t="shared" si="13"/>
        <v>2.6740521440168084</v>
      </c>
      <c r="W74" s="39">
        <f t="shared" si="14"/>
        <v>3.6290707668799542</v>
      </c>
      <c r="X74" s="39">
        <f t="shared" si="15"/>
        <v>-0.9550186228631458</v>
      </c>
      <c r="Y74" s="39">
        <f t="shared" si="16"/>
        <v>-3.820074491452583</v>
      </c>
      <c r="Z74" s="39">
        <f t="shared" si="17"/>
        <v>1.5280297965810332</v>
      </c>
    </row>
    <row r="75" spans="1:26" ht="12.75">
      <c r="A75">
        <v>52013</v>
      </c>
      <c r="B75" t="s">
        <v>223</v>
      </c>
      <c r="C75">
        <v>1343</v>
      </c>
      <c r="D75">
        <v>14</v>
      </c>
      <c r="E75">
        <v>18</v>
      </c>
      <c r="F75">
        <v>-4</v>
      </c>
      <c r="G75">
        <v>18</v>
      </c>
      <c r="H75">
        <v>56</v>
      </c>
      <c r="I75">
        <v>1</v>
      </c>
      <c r="J75" s="38">
        <f t="shared" si="5"/>
        <v>75</v>
      </c>
      <c r="K75">
        <v>15</v>
      </c>
      <c r="L75">
        <v>61</v>
      </c>
      <c r="M75">
        <v>26</v>
      </c>
      <c r="N75" s="38">
        <f t="shared" si="6"/>
        <v>102</v>
      </c>
      <c r="O75" s="54">
        <f t="shared" si="7"/>
        <v>-27</v>
      </c>
      <c r="P75" s="38">
        <f t="shared" si="8"/>
        <v>-31</v>
      </c>
      <c r="Q75">
        <v>2</v>
      </c>
      <c r="R75" s="38">
        <f t="shared" si="9"/>
        <v>1314</v>
      </c>
      <c r="S75" s="39">
        <f t="shared" si="10"/>
        <v>10.538200978547234</v>
      </c>
      <c r="T75" s="39">
        <f t="shared" si="11"/>
        <v>13.549115543846444</v>
      </c>
      <c r="U75" s="39">
        <f t="shared" si="12"/>
        <v>-20.323673315769664</v>
      </c>
      <c r="V75" s="39">
        <f t="shared" si="13"/>
        <v>-3.7636432066240117</v>
      </c>
      <c r="W75" s="39">
        <f t="shared" si="14"/>
        <v>2.2581859239744073</v>
      </c>
      <c r="X75" s="39">
        <f t="shared" si="15"/>
        <v>-18.81821603312006</v>
      </c>
      <c r="Y75" s="39">
        <f t="shared" si="16"/>
        <v>-3.0109145652992098</v>
      </c>
      <c r="Z75" s="39">
        <f t="shared" si="17"/>
        <v>-23.334587881068874</v>
      </c>
    </row>
    <row r="76" spans="1:26" ht="12.75">
      <c r="A76">
        <v>52015</v>
      </c>
      <c r="B76" t="s">
        <v>225</v>
      </c>
      <c r="C76">
        <v>6567</v>
      </c>
      <c r="D76">
        <v>31</v>
      </c>
      <c r="E76">
        <v>102</v>
      </c>
      <c r="F76">
        <v>-71</v>
      </c>
      <c r="G76">
        <v>50</v>
      </c>
      <c r="H76">
        <v>110</v>
      </c>
      <c r="I76">
        <v>7</v>
      </c>
      <c r="J76" s="38">
        <f t="shared" si="5"/>
        <v>167</v>
      </c>
      <c r="K76">
        <v>10</v>
      </c>
      <c r="L76">
        <v>122</v>
      </c>
      <c r="M76">
        <v>20</v>
      </c>
      <c r="N76" s="38">
        <f t="shared" si="6"/>
        <v>152</v>
      </c>
      <c r="O76" s="54">
        <f t="shared" si="7"/>
        <v>15</v>
      </c>
      <c r="P76" s="38">
        <f t="shared" si="8"/>
        <v>-56</v>
      </c>
      <c r="Q76">
        <v>-1</v>
      </c>
      <c r="R76" s="38">
        <f t="shared" si="9"/>
        <v>6510</v>
      </c>
      <c r="S76" s="39">
        <f t="shared" si="10"/>
        <v>4.7411485814789325</v>
      </c>
      <c r="T76" s="39">
        <f t="shared" si="11"/>
        <v>15.599908235833906</v>
      </c>
      <c r="U76" s="39">
        <f t="shared" si="12"/>
        <v>2.2941041523285155</v>
      </c>
      <c r="V76" s="39">
        <f t="shared" si="13"/>
        <v>-1.8352833218628124</v>
      </c>
      <c r="W76" s="39">
        <f t="shared" si="14"/>
        <v>6.117611072876042</v>
      </c>
      <c r="X76" s="39">
        <f t="shared" si="15"/>
        <v>-1.9882235986847137</v>
      </c>
      <c r="Y76" s="39">
        <f t="shared" si="16"/>
        <v>-10.858759654354973</v>
      </c>
      <c r="Z76" s="39">
        <f t="shared" si="17"/>
        <v>-8.56465550202646</v>
      </c>
    </row>
    <row r="77" spans="1:26" ht="12.75">
      <c r="A77">
        <v>52016</v>
      </c>
      <c r="B77" t="s">
        <v>226</v>
      </c>
      <c r="C77">
        <v>4914</v>
      </c>
      <c r="D77">
        <v>45</v>
      </c>
      <c r="E77">
        <v>45</v>
      </c>
      <c r="F77">
        <v>0</v>
      </c>
      <c r="G77">
        <v>56</v>
      </c>
      <c r="H77">
        <v>220</v>
      </c>
      <c r="I77">
        <v>2</v>
      </c>
      <c r="J77" s="38">
        <f t="shared" si="5"/>
        <v>278</v>
      </c>
      <c r="K77">
        <v>17</v>
      </c>
      <c r="L77">
        <v>246</v>
      </c>
      <c r="M77">
        <v>13</v>
      </c>
      <c r="N77" s="38">
        <f t="shared" si="6"/>
        <v>276</v>
      </c>
      <c r="O77" s="54">
        <f t="shared" si="7"/>
        <v>2</v>
      </c>
      <c r="P77" s="38">
        <f t="shared" si="8"/>
        <v>2</v>
      </c>
      <c r="Q77">
        <v>-1</v>
      </c>
      <c r="R77" s="38">
        <f t="shared" si="9"/>
        <v>4915</v>
      </c>
      <c r="S77" s="39">
        <f t="shared" si="10"/>
        <v>9.156577474819413</v>
      </c>
      <c r="T77" s="39">
        <f t="shared" si="11"/>
        <v>9.156577474819413</v>
      </c>
      <c r="U77" s="39">
        <f t="shared" si="12"/>
        <v>0.40695899888086273</v>
      </c>
      <c r="V77" s="39">
        <f t="shared" si="13"/>
        <v>-5.290466985451216</v>
      </c>
      <c r="W77" s="39">
        <f t="shared" si="14"/>
        <v>7.935700478176823</v>
      </c>
      <c r="X77" s="39">
        <f t="shared" si="15"/>
        <v>-2.238274493844745</v>
      </c>
      <c r="Y77" s="39">
        <f t="shared" si="16"/>
        <v>0</v>
      </c>
      <c r="Z77" s="39">
        <f t="shared" si="17"/>
        <v>0.40695899888086273</v>
      </c>
    </row>
    <row r="78" spans="1:26" ht="12.75">
      <c r="A78">
        <v>52017</v>
      </c>
      <c r="B78" t="s">
        <v>227</v>
      </c>
      <c r="C78">
        <v>4424</v>
      </c>
      <c r="D78">
        <v>38</v>
      </c>
      <c r="E78">
        <v>49</v>
      </c>
      <c r="F78">
        <v>-11</v>
      </c>
      <c r="G78">
        <v>31</v>
      </c>
      <c r="H78">
        <v>138</v>
      </c>
      <c r="I78">
        <v>1</v>
      </c>
      <c r="J78" s="38">
        <f t="shared" si="5"/>
        <v>170</v>
      </c>
      <c r="K78">
        <v>12</v>
      </c>
      <c r="L78">
        <v>166</v>
      </c>
      <c r="M78">
        <v>16</v>
      </c>
      <c r="N78" s="38">
        <f t="shared" si="6"/>
        <v>194</v>
      </c>
      <c r="O78" s="54">
        <f t="shared" si="7"/>
        <v>-24</v>
      </c>
      <c r="P78" s="38">
        <f t="shared" si="8"/>
        <v>-35</v>
      </c>
      <c r="Q78">
        <v>5</v>
      </c>
      <c r="R78" s="38">
        <f t="shared" si="9"/>
        <v>4394</v>
      </c>
      <c r="S78" s="39">
        <f t="shared" si="10"/>
        <v>8.618734406894987</v>
      </c>
      <c r="T78" s="39">
        <f t="shared" si="11"/>
        <v>11.113631208890904</v>
      </c>
      <c r="U78" s="39">
        <f t="shared" si="12"/>
        <v>-5.443411204354729</v>
      </c>
      <c r="V78" s="39">
        <f t="shared" si="13"/>
        <v>-6.350646405080518</v>
      </c>
      <c r="W78" s="39">
        <f t="shared" si="14"/>
        <v>4.3093672034474935</v>
      </c>
      <c r="X78" s="39">
        <f t="shared" si="15"/>
        <v>-3.4021320027217055</v>
      </c>
      <c r="Y78" s="39">
        <f t="shared" si="16"/>
        <v>-2.4948968019959175</v>
      </c>
      <c r="Z78" s="39">
        <f t="shared" si="17"/>
        <v>-7.938308006350647</v>
      </c>
    </row>
    <row r="79" spans="1:26" ht="12.75">
      <c r="A79">
        <v>52018</v>
      </c>
      <c r="B79" t="s">
        <v>228</v>
      </c>
      <c r="C79">
        <v>761</v>
      </c>
      <c r="D79">
        <v>0</v>
      </c>
      <c r="E79">
        <v>9</v>
      </c>
      <c r="F79">
        <v>-9</v>
      </c>
      <c r="G79">
        <v>11</v>
      </c>
      <c r="H79">
        <v>27</v>
      </c>
      <c r="I79">
        <v>4</v>
      </c>
      <c r="J79" s="38">
        <f t="shared" si="5"/>
        <v>42</v>
      </c>
      <c r="K79">
        <v>3</v>
      </c>
      <c r="L79">
        <v>27</v>
      </c>
      <c r="M79">
        <v>9</v>
      </c>
      <c r="N79" s="38">
        <f t="shared" si="6"/>
        <v>39</v>
      </c>
      <c r="O79" s="54">
        <f t="shared" si="7"/>
        <v>3</v>
      </c>
      <c r="P79" s="38">
        <f t="shared" si="8"/>
        <v>-6</v>
      </c>
      <c r="Q79">
        <v>-3</v>
      </c>
      <c r="R79" s="38">
        <f t="shared" si="9"/>
        <v>752</v>
      </c>
      <c r="S79" s="39">
        <f t="shared" si="10"/>
        <v>0</v>
      </c>
      <c r="T79" s="39">
        <f t="shared" si="11"/>
        <v>11.896893588896232</v>
      </c>
      <c r="U79" s="39">
        <f t="shared" si="12"/>
        <v>3.9656311962987445</v>
      </c>
      <c r="V79" s="39">
        <f t="shared" si="13"/>
        <v>0</v>
      </c>
      <c r="W79" s="39">
        <f t="shared" si="14"/>
        <v>10.575016523463317</v>
      </c>
      <c r="X79" s="39">
        <f t="shared" si="15"/>
        <v>-6.609385327164574</v>
      </c>
      <c r="Y79" s="39">
        <f t="shared" si="16"/>
        <v>-11.896893588896232</v>
      </c>
      <c r="Z79" s="39">
        <f t="shared" si="17"/>
        <v>-7.931262392597489</v>
      </c>
    </row>
    <row r="80" spans="1:26" ht="12.75">
      <c r="A80">
        <v>52019</v>
      </c>
      <c r="B80" t="s">
        <v>229</v>
      </c>
      <c r="C80">
        <v>1227</v>
      </c>
      <c r="D80">
        <v>12</v>
      </c>
      <c r="E80">
        <v>18</v>
      </c>
      <c r="F80">
        <v>-6</v>
      </c>
      <c r="G80">
        <v>9</v>
      </c>
      <c r="H80">
        <v>57</v>
      </c>
      <c r="I80">
        <v>1</v>
      </c>
      <c r="J80" s="38">
        <f t="shared" si="5"/>
        <v>67</v>
      </c>
      <c r="K80">
        <v>10</v>
      </c>
      <c r="L80">
        <v>60</v>
      </c>
      <c r="M80">
        <v>7</v>
      </c>
      <c r="N80" s="38">
        <f t="shared" si="6"/>
        <v>77</v>
      </c>
      <c r="O80" s="54">
        <f t="shared" si="7"/>
        <v>-10</v>
      </c>
      <c r="P80" s="38">
        <f t="shared" si="8"/>
        <v>-16</v>
      </c>
      <c r="Q80">
        <v>-2</v>
      </c>
      <c r="R80" s="38">
        <f t="shared" si="9"/>
        <v>1209</v>
      </c>
      <c r="S80" s="39">
        <f t="shared" si="10"/>
        <v>9.852216748768473</v>
      </c>
      <c r="T80" s="39">
        <f t="shared" si="11"/>
        <v>14.778325123152708</v>
      </c>
      <c r="U80" s="39">
        <f t="shared" si="12"/>
        <v>-8.210180623973727</v>
      </c>
      <c r="V80" s="39">
        <f t="shared" si="13"/>
        <v>-2.4630541871921183</v>
      </c>
      <c r="W80" s="39">
        <f t="shared" si="14"/>
        <v>-0.8210180623973727</v>
      </c>
      <c r="X80" s="39">
        <f t="shared" si="15"/>
        <v>-4.926108374384237</v>
      </c>
      <c r="Y80" s="39">
        <f t="shared" si="16"/>
        <v>-4.926108374384237</v>
      </c>
      <c r="Z80" s="39">
        <f t="shared" si="17"/>
        <v>-13.136288998357964</v>
      </c>
    </row>
    <row r="81" spans="1:26" ht="12.75">
      <c r="A81">
        <v>52020</v>
      </c>
      <c r="B81" t="s">
        <v>230</v>
      </c>
      <c r="C81">
        <v>1997</v>
      </c>
      <c r="D81">
        <v>12</v>
      </c>
      <c r="E81">
        <v>31</v>
      </c>
      <c r="F81">
        <v>-19</v>
      </c>
      <c r="G81">
        <v>20</v>
      </c>
      <c r="H81">
        <v>61</v>
      </c>
      <c r="I81">
        <v>3</v>
      </c>
      <c r="J81" s="38">
        <f t="shared" si="5"/>
        <v>84</v>
      </c>
      <c r="K81">
        <v>2</v>
      </c>
      <c r="L81">
        <v>66</v>
      </c>
      <c r="M81">
        <v>13</v>
      </c>
      <c r="N81" s="38">
        <f t="shared" si="6"/>
        <v>81</v>
      </c>
      <c r="O81" s="54">
        <f t="shared" si="7"/>
        <v>3</v>
      </c>
      <c r="P81" s="38">
        <f t="shared" si="8"/>
        <v>-16</v>
      </c>
      <c r="Q81">
        <v>4</v>
      </c>
      <c r="R81" s="38">
        <f t="shared" si="9"/>
        <v>1985</v>
      </c>
      <c r="S81" s="39">
        <f t="shared" si="10"/>
        <v>6.0271220492214965</v>
      </c>
      <c r="T81" s="39">
        <f t="shared" si="11"/>
        <v>15.5700652938222</v>
      </c>
      <c r="U81" s="39">
        <f t="shared" si="12"/>
        <v>1.5067805123053741</v>
      </c>
      <c r="V81" s="39">
        <f t="shared" si="13"/>
        <v>-2.5113008538422905</v>
      </c>
      <c r="W81" s="39">
        <f t="shared" si="14"/>
        <v>9.040683073832245</v>
      </c>
      <c r="X81" s="39">
        <f t="shared" si="15"/>
        <v>-5.022601707684581</v>
      </c>
      <c r="Y81" s="39">
        <f t="shared" si="16"/>
        <v>-9.542943244600702</v>
      </c>
      <c r="Z81" s="39">
        <f t="shared" si="17"/>
        <v>-8.03616273229533</v>
      </c>
    </row>
    <row r="82" spans="1:26" ht="12.75">
      <c r="A82">
        <v>52021</v>
      </c>
      <c r="B82" t="s">
        <v>231</v>
      </c>
      <c r="C82">
        <v>982</v>
      </c>
      <c r="D82">
        <v>7</v>
      </c>
      <c r="E82">
        <v>8</v>
      </c>
      <c r="F82">
        <v>-1</v>
      </c>
      <c r="G82">
        <v>4</v>
      </c>
      <c r="H82">
        <v>21</v>
      </c>
      <c r="I82">
        <v>0</v>
      </c>
      <c r="J82" s="38">
        <f t="shared" si="5"/>
        <v>25</v>
      </c>
      <c r="K82">
        <v>8</v>
      </c>
      <c r="L82">
        <v>21</v>
      </c>
      <c r="M82">
        <v>0</v>
      </c>
      <c r="N82" s="38">
        <f t="shared" si="6"/>
        <v>29</v>
      </c>
      <c r="O82" s="54">
        <f t="shared" si="7"/>
        <v>-4</v>
      </c>
      <c r="P82" s="38">
        <f t="shared" si="8"/>
        <v>-5</v>
      </c>
      <c r="Q82">
        <v>0</v>
      </c>
      <c r="R82" s="38">
        <f t="shared" si="9"/>
        <v>977</v>
      </c>
      <c r="S82" s="39">
        <f t="shared" si="10"/>
        <v>7.1465033180193975</v>
      </c>
      <c r="T82" s="39">
        <f t="shared" si="11"/>
        <v>8.167432363450741</v>
      </c>
      <c r="U82" s="39">
        <f t="shared" si="12"/>
        <v>-4.083716181725371</v>
      </c>
      <c r="V82" s="39">
        <f t="shared" si="13"/>
        <v>0</v>
      </c>
      <c r="W82" s="39">
        <f t="shared" si="14"/>
        <v>-4.083716181725371</v>
      </c>
      <c r="X82" s="39">
        <f t="shared" si="15"/>
        <v>0</v>
      </c>
      <c r="Y82" s="39">
        <f t="shared" si="16"/>
        <v>-1.0209290454313427</v>
      </c>
      <c r="Z82" s="39">
        <f t="shared" si="17"/>
        <v>-5.104645227156713</v>
      </c>
    </row>
    <row r="83" spans="1:26" ht="12.75">
      <c r="A83">
        <v>52022</v>
      </c>
      <c r="B83" t="s">
        <v>232</v>
      </c>
      <c r="C83">
        <v>13997</v>
      </c>
      <c r="D83">
        <v>104</v>
      </c>
      <c r="E83">
        <v>169</v>
      </c>
      <c r="F83">
        <v>-65</v>
      </c>
      <c r="G83">
        <v>93</v>
      </c>
      <c r="H83">
        <v>336</v>
      </c>
      <c r="I83">
        <v>18</v>
      </c>
      <c r="J83" s="38">
        <f t="shared" si="5"/>
        <v>447</v>
      </c>
      <c r="K83">
        <v>38</v>
      </c>
      <c r="L83">
        <v>339</v>
      </c>
      <c r="M83">
        <v>46</v>
      </c>
      <c r="N83" s="38">
        <f t="shared" si="6"/>
        <v>423</v>
      </c>
      <c r="O83" s="54">
        <f t="shared" si="7"/>
        <v>24</v>
      </c>
      <c r="P83" s="38">
        <f t="shared" si="8"/>
        <v>-41</v>
      </c>
      <c r="Q83">
        <v>11</v>
      </c>
      <c r="R83" s="38">
        <f t="shared" si="9"/>
        <v>13967</v>
      </c>
      <c r="S83" s="39">
        <f t="shared" si="10"/>
        <v>7.4381347446717205</v>
      </c>
      <c r="T83" s="39">
        <f t="shared" si="11"/>
        <v>12.086968960091546</v>
      </c>
      <c r="U83" s="39">
        <f t="shared" si="12"/>
        <v>1.7164926333857817</v>
      </c>
      <c r="V83" s="39">
        <f t="shared" si="13"/>
        <v>-0.21456157917322272</v>
      </c>
      <c r="W83" s="39">
        <f t="shared" si="14"/>
        <v>3.933628951509083</v>
      </c>
      <c r="X83" s="39">
        <f t="shared" si="15"/>
        <v>-2.0025747389500785</v>
      </c>
      <c r="Y83" s="39">
        <f t="shared" si="16"/>
        <v>-4.648834215419825</v>
      </c>
      <c r="Z83" s="39">
        <f t="shared" si="17"/>
        <v>-2.9323415820340437</v>
      </c>
    </row>
    <row r="84" spans="1:26" ht="12.75">
      <c r="A84">
        <v>52023</v>
      </c>
      <c r="B84" t="s">
        <v>233</v>
      </c>
      <c r="C84">
        <v>741</v>
      </c>
      <c r="D84">
        <v>4</v>
      </c>
      <c r="E84">
        <v>7</v>
      </c>
      <c r="F84">
        <v>-3</v>
      </c>
      <c r="G84">
        <v>13</v>
      </c>
      <c r="H84">
        <v>20</v>
      </c>
      <c r="I84">
        <v>0</v>
      </c>
      <c r="J84" s="38">
        <f t="shared" si="5"/>
        <v>33</v>
      </c>
      <c r="K84">
        <v>7</v>
      </c>
      <c r="L84">
        <v>26</v>
      </c>
      <c r="M84">
        <v>0</v>
      </c>
      <c r="N84" s="38">
        <f t="shared" si="6"/>
        <v>33</v>
      </c>
      <c r="O84" s="54">
        <f t="shared" si="7"/>
        <v>0</v>
      </c>
      <c r="P84" s="38">
        <f t="shared" si="8"/>
        <v>-3</v>
      </c>
      <c r="Q84">
        <v>1</v>
      </c>
      <c r="R84" s="38">
        <f t="shared" si="9"/>
        <v>739</v>
      </c>
      <c r="S84" s="39">
        <f t="shared" si="10"/>
        <v>5.405405405405405</v>
      </c>
      <c r="T84" s="39">
        <f t="shared" si="11"/>
        <v>9.45945945945946</v>
      </c>
      <c r="U84" s="39">
        <f t="shared" si="12"/>
        <v>0</v>
      </c>
      <c r="V84" s="39">
        <f t="shared" si="13"/>
        <v>-8.108108108108109</v>
      </c>
      <c r="W84" s="39">
        <f t="shared" si="14"/>
        <v>8.108108108108109</v>
      </c>
      <c r="X84" s="39">
        <f t="shared" si="15"/>
        <v>0</v>
      </c>
      <c r="Y84" s="39">
        <f t="shared" si="16"/>
        <v>-4.054054054054054</v>
      </c>
      <c r="Z84" s="39">
        <f t="shared" si="17"/>
        <v>-4.054054054054054</v>
      </c>
    </row>
    <row r="85" spans="1:26" ht="12.75">
      <c r="A85">
        <v>52024</v>
      </c>
      <c r="B85" t="s">
        <v>234</v>
      </c>
      <c r="C85">
        <v>538</v>
      </c>
      <c r="D85">
        <v>1</v>
      </c>
      <c r="E85">
        <v>4</v>
      </c>
      <c r="F85">
        <v>-3</v>
      </c>
      <c r="G85">
        <v>2</v>
      </c>
      <c r="H85">
        <v>13</v>
      </c>
      <c r="I85">
        <v>1</v>
      </c>
      <c r="J85" s="38">
        <f t="shared" si="5"/>
        <v>16</v>
      </c>
      <c r="K85">
        <v>0</v>
      </c>
      <c r="L85">
        <v>10</v>
      </c>
      <c r="M85">
        <v>2</v>
      </c>
      <c r="N85" s="38">
        <f t="shared" si="6"/>
        <v>12</v>
      </c>
      <c r="O85" s="54">
        <f t="shared" si="7"/>
        <v>4</v>
      </c>
      <c r="P85" s="38">
        <f t="shared" si="8"/>
        <v>1</v>
      </c>
      <c r="Q85">
        <v>0</v>
      </c>
      <c r="R85" s="38">
        <f t="shared" si="9"/>
        <v>539</v>
      </c>
      <c r="S85" s="39">
        <f t="shared" si="10"/>
        <v>1.8570102135561746</v>
      </c>
      <c r="T85" s="39">
        <f t="shared" si="11"/>
        <v>7.428040854224698</v>
      </c>
      <c r="U85" s="39">
        <f t="shared" si="12"/>
        <v>7.428040854224698</v>
      </c>
      <c r="V85" s="39">
        <f t="shared" si="13"/>
        <v>5.571030640668524</v>
      </c>
      <c r="W85" s="39">
        <f t="shared" si="14"/>
        <v>3.714020427112349</v>
      </c>
      <c r="X85" s="39">
        <f t="shared" si="15"/>
        <v>-1.8570102135561746</v>
      </c>
      <c r="Y85" s="39">
        <f t="shared" si="16"/>
        <v>-5.571030640668524</v>
      </c>
      <c r="Z85" s="39">
        <f t="shared" si="17"/>
        <v>1.8570102135561746</v>
      </c>
    </row>
    <row r="86" spans="1:26" ht="12.75">
      <c r="A86">
        <v>52025</v>
      </c>
      <c r="B86" t="s">
        <v>235</v>
      </c>
      <c r="C86">
        <v>471</v>
      </c>
      <c r="D86">
        <v>3</v>
      </c>
      <c r="E86">
        <v>3</v>
      </c>
      <c r="F86">
        <v>0</v>
      </c>
      <c r="G86">
        <v>7</v>
      </c>
      <c r="H86">
        <v>17</v>
      </c>
      <c r="I86">
        <v>1</v>
      </c>
      <c r="J86" s="38">
        <f t="shared" si="5"/>
        <v>25</v>
      </c>
      <c r="K86">
        <v>1</v>
      </c>
      <c r="L86">
        <v>24</v>
      </c>
      <c r="M86">
        <v>8</v>
      </c>
      <c r="N86" s="38">
        <f t="shared" si="6"/>
        <v>33</v>
      </c>
      <c r="O86" s="54">
        <f t="shared" si="7"/>
        <v>-8</v>
      </c>
      <c r="P86" s="38">
        <f t="shared" si="8"/>
        <v>-8</v>
      </c>
      <c r="Q86">
        <v>2</v>
      </c>
      <c r="R86" s="38">
        <f t="shared" si="9"/>
        <v>465</v>
      </c>
      <c r="S86" s="39">
        <f t="shared" si="10"/>
        <v>6.41025641025641</v>
      </c>
      <c r="T86" s="39">
        <f t="shared" si="11"/>
        <v>6.41025641025641</v>
      </c>
      <c r="U86" s="39">
        <f t="shared" si="12"/>
        <v>-17.094017094017097</v>
      </c>
      <c r="V86" s="39">
        <f t="shared" si="13"/>
        <v>-14.957264957264957</v>
      </c>
      <c r="W86" s="39">
        <f t="shared" si="14"/>
        <v>12.82051282051282</v>
      </c>
      <c r="X86" s="39">
        <f t="shared" si="15"/>
        <v>-14.957264957264957</v>
      </c>
      <c r="Y86" s="39">
        <f t="shared" si="16"/>
        <v>0</v>
      </c>
      <c r="Z86" s="39">
        <f t="shared" si="17"/>
        <v>-17.094017094017097</v>
      </c>
    </row>
    <row r="87" spans="1:26" ht="12.75">
      <c r="A87">
        <v>52026</v>
      </c>
      <c r="B87" t="s">
        <v>236</v>
      </c>
      <c r="C87">
        <v>2613</v>
      </c>
      <c r="D87">
        <v>20</v>
      </c>
      <c r="E87">
        <v>32</v>
      </c>
      <c r="F87">
        <v>-12</v>
      </c>
      <c r="G87">
        <v>47</v>
      </c>
      <c r="H87">
        <v>74</v>
      </c>
      <c r="I87">
        <v>2</v>
      </c>
      <c r="J87" s="38">
        <f t="shared" si="5"/>
        <v>123</v>
      </c>
      <c r="K87">
        <v>50</v>
      </c>
      <c r="L87">
        <v>83</v>
      </c>
      <c r="M87">
        <v>4</v>
      </c>
      <c r="N87" s="38">
        <f t="shared" si="6"/>
        <v>137</v>
      </c>
      <c r="O87" s="54">
        <f t="shared" si="7"/>
        <v>-14</v>
      </c>
      <c r="P87" s="38">
        <f t="shared" si="8"/>
        <v>-26</v>
      </c>
      <c r="Q87">
        <v>6</v>
      </c>
      <c r="R87" s="38">
        <f t="shared" si="9"/>
        <v>2593</v>
      </c>
      <c r="S87" s="39">
        <f t="shared" si="10"/>
        <v>7.68344218209758</v>
      </c>
      <c r="T87" s="39">
        <f t="shared" si="11"/>
        <v>12.293507491356127</v>
      </c>
      <c r="U87" s="39">
        <f t="shared" si="12"/>
        <v>-5.378409527468306</v>
      </c>
      <c r="V87" s="39">
        <f t="shared" si="13"/>
        <v>-3.4575489819439107</v>
      </c>
      <c r="W87" s="39">
        <f t="shared" si="14"/>
        <v>-1.1525163273146368</v>
      </c>
      <c r="X87" s="39">
        <f t="shared" si="15"/>
        <v>-0.768344218209758</v>
      </c>
      <c r="Y87" s="39">
        <f t="shared" si="16"/>
        <v>-4.610065309258547</v>
      </c>
      <c r="Z87" s="39">
        <f t="shared" si="17"/>
        <v>-9.988474836726853</v>
      </c>
    </row>
    <row r="88" spans="1:26" ht="12.75">
      <c r="A88">
        <v>52027</v>
      </c>
      <c r="B88" t="s">
        <v>237</v>
      </c>
      <c r="C88">
        <v>767</v>
      </c>
      <c r="D88">
        <v>4</v>
      </c>
      <c r="E88">
        <v>8</v>
      </c>
      <c r="F88">
        <v>-4</v>
      </c>
      <c r="G88">
        <v>3</v>
      </c>
      <c r="H88">
        <v>26</v>
      </c>
      <c r="I88">
        <v>0</v>
      </c>
      <c r="J88" s="38">
        <f t="shared" si="5"/>
        <v>29</v>
      </c>
      <c r="K88">
        <v>4</v>
      </c>
      <c r="L88">
        <v>21</v>
      </c>
      <c r="M88">
        <v>2</v>
      </c>
      <c r="N88" s="38">
        <f t="shared" si="6"/>
        <v>27</v>
      </c>
      <c r="O88" s="54">
        <f t="shared" si="7"/>
        <v>2</v>
      </c>
      <c r="P88" s="38">
        <f t="shared" si="8"/>
        <v>-2</v>
      </c>
      <c r="Q88">
        <v>2</v>
      </c>
      <c r="R88" s="38">
        <f t="shared" si="9"/>
        <v>767</v>
      </c>
      <c r="S88" s="39">
        <f t="shared" si="10"/>
        <v>5.215123859191656</v>
      </c>
      <c r="T88" s="39">
        <f t="shared" si="11"/>
        <v>10.430247718383312</v>
      </c>
      <c r="U88" s="39">
        <f t="shared" si="12"/>
        <v>2.607561929595828</v>
      </c>
      <c r="V88" s="39">
        <f t="shared" si="13"/>
        <v>6.51890482398957</v>
      </c>
      <c r="W88" s="39">
        <f t="shared" si="14"/>
        <v>-1.303780964797914</v>
      </c>
      <c r="X88" s="39">
        <f t="shared" si="15"/>
        <v>-2.607561929595828</v>
      </c>
      <c r="Y88" s="39">
        <f t="shared" si="16"/>
        <v>-5.215123859191656</v>
      </c>
      <c r="Z88" s="39">
        <f t="shared" si="17"/>
        <v>-2.607561929595828</v>
      </c>
    </row>
    <row r="89" spans="1:26" ht="12.75">
      <c r="A89">
        <v>52028</v>
      </c>
      <c r="B89" t="s">
        <v>238</v>
      </c>
      <c r="C89">
        <v>3856</v>
      </c>
      <c r="D89">
        <v>21</v>
      </c>
      <c r="E89">
        <v>49</v>
      </c>
      <c r="F89">
        <v>-28</v>
      </c>
      <c r="G89">
        <v>26</v>
      </c>
      <c r="H89">
        <v>140</v>
      </c>
      <c r="I89">
        <v>2</v>
      </c>
      <c r="J89" s="38">
        <f t="shared" si="5"/>
        <v>168</v>
      </c>
      <c r="K89">
        <v>15</v>
      </c>
      <c r="L89">
        <v>148</v>
      </c>
      <c r="M89">
        <v>10</v>
      </c>
      <c r="N89" s="38">
        <f t="shared" si="6"/>
        <v>173</v>
      </c>
      <c r="O89" s="54">
        <f t="shared" si="7"/>
        <v>-5</v>
      </c>
      <c r="P89" s="38">
        <f t="shared" si="8"/>
        <v>-33</v>
      </c>
      <c r="Q89">
        <v>3</v>
      </c>
      <c r="R89" s="38">
        <f t="shared" si="9"/>
        <v>3826</v>
      </c>
      <c r="S89" s="39">
        <f t="shared" si="10"/>
        <v>5.467326217130956</v>
      </c>
      <c r="T89" s="39">
        <f t="shared" si="11"/>
        <v>12.757094506638897</v>
      </c>
      <c r="U89" s="39">
        <f t="shared" si="12"/>
        <v>-1.3017443374121322</v>
      </c>
      <c r="V89" s="39">
        <f t="shared" si="13"/>
        <v>-2.0827909398594118</v>
      </c>
      <c r="W89" s="39">
        <f t="shared" si="14"/>
        <v>2.863837542306691</v>
      </c>
      <c r="X89" s="39">
        <f t="shared" si="15"/>
        <v>-2.0827909398594118</v>
      </c>
      <c r="Y89" s="39">
        <f t="shared" si="16"/>
        <v>-7.289768289507941</v>
      </c>
      <c r="Z89" s="39">
        <f t="shared" si="17"/>
        <v>-8.591512626920073</v>
      </c>
    </row>
    <row r="90" spans="1:26" ht="12.75">
      <c r="A90">
        <v>52030</v>
      </c>
      <c r="B90" t="s">
        <v>239</v>
      </c>
      <c r="C90">
        <v>1251</v>
      </c>
      <c r="D90">
        <v>10</v>
      </c>
      <c r="E90">
        <v>12</v>
      </c>
      <c r="F90">
        <v>-2</v>
      </c>
      <c r="G90">
        <v>4</v>
      </c>
      <c r="H90">
        <v>39</v>
      </c>
      <c r="I90">
        <v>2</v>
      </c>
      <c r="J90" s="38">
        <f t="shared" si="5"/>
        <v>45</v>
      </c>
      <c r="K90">
        <v>3</v>
      </c>
      <c r="L90">
        <v>27</v>
      </c>
      <c r="M90">
        <v>11</v>
      </c>
      <c r="N90" s="38">
        <f t="shared" si="6"/>
        <v>41</v>
      </c>
      <c r="O90" s="54">
        <f t="shared" si="7"/>
        <v>4</v>
      </c>
      <c r="P90" s="38">
        <f t="shared" si="8"/>
        <v>2</v>
      </c>
      <c r="Q90">
        <v>-1</v>
      </c>
      <c r="R90" s="38">
        <f t="shared" si="9"/>
        <v>1252</v>
      </c>
      <c r="S90" s="39">
        <f t="shared" si="10"/>
        <v>7.990411506192568</v>
      </c>
      <c r="T90" s="39">
        <f t="shared" si="11"/>
        <v>9.588493807431082</v>
      </c>
      <c r="U90" s="39">
        <f t="shared" si="12"/>
        <v>3.1961646024770274</v>
      </c>
      <c r="V90" s="39">
        <f t="shared" si="13"/>
        <v>9.588493807431082</v>
      </c>
      <c r="W90" s="39">
        <f t="shared" si="14"/>
        <v>0.7990411506192568</v>
      </c>
      <c r="X90" s="39">
        <f t="shared" si="15"/>
        <v>-7.191370355573312</v>
      </c>
      <c r="Y90" s="39">
        <f t="shared" si="16"/>
        <v>-1.5980823012385137</v>
      </c>
      <c r="Z90" s="39">
        <f t="shared" si="17"/>
        <v>1.5980823012385137</v>
      </c>
    </row>
    <row r="91" spans="1:26" ht="12.75">
      <c r="A91">
        <v>52031</v>
      </c>
      <c r="B91" t="s">
        <v>240</v>
      </c>
      <c r="C91">
        <v>2215</v>
      </c>
      <c r="D91">
        <v>12</v>
      </c>
      <c r="E91">
        <v>34</v>
      </c>
      <c r="F91">
        <v>-22</v>
      </c>
      <c r="G91">
        <v>31</v>
      </c>
      <c r="H91">
        <v>45</v>
      </c>
      <c r="I91">
        <v>2</v>
      </c>
      <c r="J91" s="38">
        <f t="shared" si="5"/>
        <v>78</v>
      </c>
      <c r="K91">
        <v>12</v>
      </c>
      <c r="L91">
        <v>64</v>
      </c>
      <c r="M91">
        <v>7</v>
      </c>
      <c r="N91" s="38">
        <f t="shared" si="6"/>
        <v>83</v>
      </c>
      <c r="O91" s="54">
        <f t="shared" si="7"/>
        <v>-5</v>
      </c>
      <c r="P91" s="38">
        <f t="shared" si="8"/>
        <v>-27</v>
      </c>
      <c r="Q91">
        <v>0</v>
      </c>
      <c r="R91" s="38">
        <f t="shared" si="9"/>
        <v>2188</v>
      </c>
      <c r="S91" s="39">
        <f t="shared" si="10"/>
        <v>5.450828980240745</v>
      </c>
      <c r="T91" s="39">
        <f t="shared" si="11"/>
        <v>15.444015444015445</v>
      </c>
      <c r="U91" s="39">
        <f t="shared" si="12"/>
        <v>-2.271178741766977</v>
      </c>
      <c r="V91" s="39">
        <f t="shared" si="13"/>
        <v>-8.630479218714514</v>
      </c>
      <c r="W91" s="39">
        <f t="shared" si="14"/>
        <v>8.630479218714514</v>
      </c>
      <c r="X91" s="39">
        <f t="shared" si="15"/>
        <v>-2.271178741766977</v>
      </c>
      <c r="Y91" s="39">
        <f t="shared" si="16"/>
        <v>-9.993186463774698</v>
      </c>
      <c r="Z91" s="39">
        <f t="shared" si="17"/>
        <v>-12.264365205541676</v>
      </c>
    </row>
    <row r="92" spans="1:26" ht="12.75">
      <c r="A92">
        <v>52032</v>
      </c>
      <c r="B92" t="s">
        <v>241</v>
      </c>
      <c r="C92">
        <v>25158</v>
      </c>
      <c r="D92">
        <v>157</v>
      </c>
      <c r="E92">
        <v>332</v>
      </c>
      <c r="F92">
        <v>-175</v>
      </c>
      <c r="G92">
        <v>240</v>
      </c>
      <c r="H92">
        <v>783</v>
      </c>
      <c r="I92">
        <v>13</v>
      </c>
      <c r="J92" s="38">
        <f t="shared" si="5"/>
        <v>1036</v>
      </c>
      <c r="K92">
        <v>21</v>
      </c>
      <c r="L92">
        <v>648</v>
      </c>
      <c r="M92">
        <v>162</v>
      </c>
      <c r="N92" s="38">
        <f t="shared" si="6"/>
        <v>831</v>
      </c>
      <c r="O92" s="54">
        <f t="shared" si="7"/>
        <v>205</v>
      </c>
      <c r="P92" s="38">
        <f t="shared" si="8"/>
        <v>30</v>
      </c>
      <c r="Q92">
        <v>-2</v>
      </c>
      <c r="R92" s="38">
        <f t="shared" si="9"/>
        <v>25186</v>
      </c>
      <c r="S92" s="39">
        <f t="shared" si="10"/>
        <v>6.237088828857461</v>
      </c>
      <c r="T92" s="39">
        <f t="shared" si="11"/>
        <v>13.189257905609407</v>
      </c>
      <c r="U92" s="39">
        <f t="shared" si="12"/>
        <v>8.143969489909423</v>
      </c>
      <c r="V92" s="39">
        <f t="shared" si="13"/>
        <v>5.363101859208645</v>
      </c>
      <c r="W92" s="39">
        <f t="shared" si="14"/>
        <v>8.700143016049578</v>
      </c>
      <c r="X92" s="39">
        <f t="shared" si="15"/>
        <v>-5.919275385348801</v>
      </c>
      <c r="Y92" s="39">
        <f t="shared" si="16"/>
        <v>-6.952169076751947</v>
      </c>
      <c r="Z92" s="39">
        <f t="shared" si="17"/>
        <v>1.1918004131574766</v>
      </c>
    </row>
    <row r="93" spans="1:26" ht="12.75">
      <c r="A93">
        <v>52033</v>
      </c>
      <c r="B93" t="s">
        <v>242</v>
      </c>
      <c r="C93">
        <v>6076</v>
      </c>
      <c r="D93">
        <v>43</v>
      </c>
      <c r="E93">
        <v>76</v>
      </c>
      <c r="F93">
        <v>-33</v>
      </c>
      <c r="G93">
        <v>42</v>
      </c>
      <c r="H93">
        <v>126</v>
      </c>
      <c r="I93">
        <v>13</v>
      </c>
      <c r="J93" s="38">
        <f t="shared" si="5"/>
        <v>181</v>
      </c>
      <c r="K93">
        <v>35</v>
      </c>
      <c r="L93">
        <v>145</v>
      </c>
      <c r="M93">
        <v>9</v>
      </c>
      <c r="N93" s="38">
        <f t="shared" si="6"/>
        <v>189</v>
      </c>
      <c r="O93" s="54">
        <f t="shared" si="7"/>
        <v>-8</v>
      </c>
      <c r="P93" s="38">
        <f t="shared" si="8"/>
        <v>-41</v>
      </c>
      <c r="Q93">
        <v>2</v>
      </c>
      <c r="R93" s="38">
        <f t="shared" si="9"/>
        <v>6037</v>
      </c>
      <c r="S93" s="39">
        <f t="shared" si="10"/>
        <v>7.099810121357219</v>
      </c>
      <c r="T93" s="39">
        <f t="shared" si="11"/>
        <v>12.548501609840667</v>
      </c>
      <c r="U93" s="39">
        <f t="shared" si="12"/>
        <v>-1.3208949062990176</v>
      </c>
      <c r="V93" s="39">
        <f t="shared" si="13"/>
        <v>-3.1371254024601667</v>
      </c>
      <c r="W93" s="39">
        <f t="shared" si="14"/>
        <v>1.1557830430116403</v>
      </c>
      <c r="X93" s="39">
        <f t="shared" si="15"/>
        <v>0.6604474531495088</v>
      </c>
      <c r="Y93" s="39">
        <f t="shared" si="16"/>
        <v>-5.448691488483448</v>
      </c>
      <c r="Z93" s="39">
        <f t="shared" si="17"/>
        <v>-6.769586394782465</v>
      </c>
    </row>
    <row r="94" spans="1:26" ht="12.75">
      <c r="A94">
        <v>52034</v>
      </c>
      <c r="B94" t="s">
        <v>243</v>
      </c>
      <c r="C94">
        <v>4789</v>
      </c>
      <c r="D94">
        <v>33</v>
      </c>
      <c r="E94">
        <v>64</v>
      </c>
      <c r="F94">
        <v>-31</v>
      </c>
      <c r="G94">
        <v>21</v>
      </c>
      <c r="H94">
        <v>159</v>
      </c>
      <c r="I94">
        <v>12</v>
      </c>
      <c r="J94" s="38">
        <f t="shared" si="5"/>
        <v>192</v>
      </c>
      <c r="K94">
        <v>6</v>
      </c>
      <c r="L94">
        <v>147</v>
      </c>
      <c r="M94">
        <v>24</v>
      </c>
      <c r="N94" s="38">
        <f t="shared" si="6"/>
        <v>177</v>
      </c>
      <c r="O94" s="54">
        <f t="shared" si="7"/>
        <v>15</v>
      </c>
      <c r="P94" s="38">
        <f t="shared" si="8"/>
        <v>-16</v>
      </c>
      <c r="Q94">
        <v>1</v>
      </c>
      <c r="R94" s="38">
        <f t="shared" si="9"/>
        <v>4774</v>
      </c>
      <c r="S94" s="39">
        <f t="shared" si="10"/>
        <v>6.901599916344243</v>
      </c>
      <c r="T94" s="39">
        <f t="shared" si="11"/>
        <v>13.384921049879745</v>
      </c>
      <c r="U94" s="39">
        <f t="shared" si="12"/>
        <v>3.137090871065565</v>
      </c>
      <c r="V94" s="39">
        <f t="shared" si="13"/>
        <v>2.5096726968524523</v>
      </c>
      <c r="W94" s="39">
        <f t="shared" si="14"/>
        <v>3.137090871065565</v>
      </c>
      <c r="X94" s="39">
        <f t="shared" si="15"/>
        <v>-2.5096726968524523</v>
      </c>
      <c r="Y94" s="39">
        <f t="shared" si="16"/>
        <v>-6.483321133535502</v>
      </c>
      <c r="Z94" s="39">
        <f t="shared" si="17"/>
        <v>-3.3462302624699363</v>
      </c>
    </row>
    <row r="95" spans="1:26" ht="12.75">
      <c r="A95">
        <v>52035</v>
      </c>
      <c r="B95" t="s">
        <v>244</v>
      </c>
      <c r="C95">
        <v>3493</v>
      </c>
      <c r="D95">
        <v>19</v>
      </c>
      <c r="E95">
        <v>55</v>
      </c>
      <c r="F95">
        <v>-36</v>
      </c>
      <c r="G95">
        <v>25</v>
      </c>
      <c r="H95">
        <v>86</v>
      </c>
      <c r="I95">
        <v>0</v>
      </c>
      <c r="J95" s="38">
        <f t="shared" si="5"/>
        <v>111</v>
      </c>
      <c r="K95">
        <v>4</v>
      </c>
      <c r="L95">
        <v>81</v>
      </c>
      <c r="M95">
        <v>21</v>
      </c>
      <c r="N95" s="38">
        <f t="shared" si="6"/>
        <v>106</v>
      </c>
      <c r="O95" s="54">
        <f t="shared" si="7"/>
        <v>5</v>
      </c>
      <c r="P95" s="38">
        <f t="shared" si="8"/>
        <v>-31</v>
      </c>
      <c r="Q95">
        <v>2</v>
      </c>
      <c r="R95" s="38">
        <f t="shared" si="9"/>
        <v>3464</v>
      </c>
      <c r="S95" s="39">
        <f t="shared" si="10"/>
        <v>5.462124478942073</v>
      </c>
      <c r="T95" s="39">
        <f t="shared" si="11"/>
        <v>15.811412965358631</v>
      </c>
      <c r="U95" s="39">
        <f t="shared" si="12"/>
        <v>1.4374011786689667</v>
      </c>
      <c r="V95" s="39">
        <f t="shared" si="13"/>
        <v>1.4374011786689667</v>
      </c>
      <c r="W95" s="39">
        <f t="shared" si="14"/>
        <v>6.0370849504096595</v>
      </c>
      <c r="X95" s="39">
        <f t="shared" si="15"/>
        <v>-6.0370849504096595</v>
      </c>
      <c r="Y95" s="39">
        <f t="shared" si="16"/>
        <v>-10.34928848641656</v>
      </c>
      <c r="Z95" s="39">
        <f t="shared" si="17"/>
        <v>-8.911887307747591</v>
      </c>
    </row>
    <row r="96" spans="1:26" ht="12.75">
      <c r="A96">
        <v>52036</v>
      </c>
      <c r="B96" t="s">
        <v>245</v>
      </c>
      <c r="C96">
        <v>619</v>
      </c>
      <c r="D96">
        <v>4</v>
      </c>
      <c r="E96">
        <v>5</v>
      </c>
      <c r="F96">
        <v>-1</v>
      </c>
      <c r="G96">
        <v>2</v>
      </c>
      <c r="H96">
        <v>17</v>
      </c>
      <c r="I96">
        <v>0</v>
      </c>
      <c r="J96" s="38">
        <f t="shared" si="5"/>
        <v>19</v>
      </c>
      <c r="K96">
        <v>5</v>
      </c>
      <c r="L96">
        <v>18</v>
      </c>
      <c r="M96">
        <v>0</v>
      </c>
      <c r="N96" s="38">
        <f t="shared" si="6"/>
        <v>23</v>
      </c>
      <c r="O96" s="54">
        <f t="shared" si="7"/>
        <v>-4</v>
      </c>
      <c r="P96" s="38">
        <f t="shared" si="8"/>
        <v>-5</v>
      </c>
      <c r="Q96">
        <v>1</v>
      </c>
      <c r="R96" s="38">
        <f t="shared" si="9"/>
        <v>615</v>
      </c>
      <c r="S96" s="39">
        <f t="shared" si="10"/>
        <v>6.482982171799027</v>
      </c>
      <c r="T96" s="39">
        <f t="shared" si="11"/>
        <v>8.103727714748784</v>
      </c>
      <c r="U96" s="39">
        <f t="shared" si="12"/>
        <v>-6.482982171799027</v>
      </c>
      <c r="V96" s="39">
        <f t="shared" si="13"/>
        <v>-1.6207455429497568</v>
      </c>
      <c r="W96" s="39">
        <f t="shared" si="14"/>
        <v>-4.862236628849271</v>
      </c>
      <c r="X96" s="39">
        <f t="shared" si="15"/>
        <v>0</v>
      </c>
      <c r="Y96" s="39">
        <f t="shared" si="16"/>
        <v>-1.6207455429497568</v>
      </c>
      <c r="Z96" s="39">
        <f t="shared" si="17"/>
        <v>-8.103727714748784</v>
      </c>
    </row>
    <row r="97" spans="1:26" ht="12.75">
      <c r="A97">
        <v>52037</v>
      </c>
      <c r="B97" t="s">
        <v>224</v>
      </c>
      <c r="C97">
        <v>2804</v>
      </c>
      <c r="D97">
        <v>27</v>
      </c>
      <c r="E97">
        <v>39</v>
      </c>
      <c r="F97">
        <v>-12</v>
      </c>
      <c r="G97">
        <v>37</v>
      </c>
      <c r="H97">
        <v>64</v>
      </c>
      <c r="I97">
        <v>2</v>
      </c>
      <c r="J97" s="38">
        <f t="shared" si="5"/>
        <v>103</v>
      </c>
      <c r="K97">
        <v>13</v>
      </c>
      <c r="L97">
        <v>80</v>
      </c>
      <c r="M97">
        <v>7</v>
      </c>
      <c r="N97" s="38">
        <f t="shared" si="6"/>
        <v>100</v>
      </c>
      <c r="O97" s="54">
        <f t="shared" si="7"/>
        <v>3</v>
      </c>
      <c r="P97" s="38">
        <f t="shared" si="8"/>
        <v>-9</v>
      </c>
      <c r="Q97">
        <v>1</v>
      </c>
      <c r="R97" s="38">
        <f t="shared" si="9"/>
        <v>2796</v>
      </c>
      <c r="S97" s="39">
        <f t="shared" si="10"/>
        <v>9.642857142857142</v>
      </c>
      <c r="T97" s="39">
        <f t="shared" si="11"/>
        <v>13.928571428571429</v>
      </c>
      <c r="U97" s="39">
        <f t="shared" si="12"/>
        <v>1.0714285714285714</v>
      </c>
      <c r="V97" s="39">
        <f t="shared" si="13"/>
        <v>-5.714285714285714</v>
      </c>
      <c r="W97" s="39">
        <f t="shared" si="14"/>
        <v>8.571428571428571</v>
      </c>
      <c r="X97" s="39">
        <f t="shared" si="15"/>
        <v>-1.7857142857142856</v>
      </c>
      <c r="Y97" s="39">
        <f t="shared" si="16"/>
        <v>-4.285714285714286</v>
      </c>
      <c r="Z97" s="39">
        <f t="shared" si="17"/>
        <v>-3.2142857142857144</v>
      </c>
    </row>
    <row r="98" spans="1:26" ht="12">
      <c r="A98" s="45"/>
      <c r="B98" s="45" t="s">
        <v>241</v>
      </c>
      <c r="C98" s="45">
        <f aca="true" t="shared" si="18" ref="C98:R98">SUM(C63:C97)</f>
        <v>128176</v>
      </c>
      <c r="D98" s="45">
        <f t="shared" si="18"/>
        <v>860</v>
      </c>
      <c r="E98" s="45">
        <f t="shared" si="18"/>
        <v>1651</v>
      </c>
      <c r="F98" s="45">
        <f t="shared" si="18"/>
        <v>-791</v>
      </c>
      <c r="G98" s="45">
        <f t="shared" si="18"/>
        <v>1090</v>
      </c>
      <c r="H98" s="45">
        <f t="shared" si="18"/>
        <v>3885</v>
      </c>
      <c r="I98" s="45">
        <f t="shared" si="18"/>
        <v>134</v>
      </c>
      <c r="J98" s="45">
        <f t="shared" si="18"/>
        <v>5109</v>
      </c>
      <c r="K98" s="45">
        <f t="shared" si="18"/>
        <v>429</v>
      </c>
      <c r="L98" s="45">
        <f t="shared" si="18"/>
        <v>3855</v>
      </c>
      <c r="M98" s="45">
        <f t="shared" si="18"/>
        <v>577</v>
      </c>
      <c r="N98" s="45">
        <f t="shared" si="18"/>
        <v>4861</v>
      </c>
      <c r="O98" s="45">
        <f t="shared" si="18"/>
        <v>248</v>
      </c>
      <c r="P98" s="45">
        <f t="shared" si="18"/>
        <v>-543</v>
      </c>
      <c r="Q98" s="45">
        <f t="shared" si="18"/>
        <v>63</v>
      </c>
      <c r="R98" s="45">
        <f t="shared" si="18"/>
        <v>127696</v>
      </c>
      <c r="S98" s="45">
        <f t="shared" si="10"/>
        <v>6.722111055527764</v>
      </c>
      <c r="T98" s="45">
        <f t="shared" si="11"/>
        <v>12.904889944972487</v>
      </c>
      <c r="U98" s="45">
        <f t="shared" si="12"/>
        <v>1.9384692346173087</v>
      </c>
      <c r="V98" s="45">
        <f t="shared" si="13"/>
        <v>0.23449224612306155</v>
      </c>
      <c r="W98" s="45">
        <f t="shared" si="14"/>
        <v>5.166645822911456</v>
      </c>
      <c r="X98" s="45">
        <f t="shared" si="15"/>
        <v>-3.4626688344172085</v>
      </c>
      <c r="Y98" s="45">
        <f t="shared" si="16"/>
        <v>-6.182778889444722</v>
      </c>
      <c r="Z98" s="45">
        <f t="shared" si="17"/>
        <v>-4.244309654827414</v>
      </c>
    </row>
    <row r="99" ht="12">
      <c r="A99" s="31" t="s">
        <v>305</v>
      </c>
    </row>
    <row r="101" spans="1:10" ht="63" customHeight="1">
      <c r="A101" s="64" t="s">
        <v>312</v>
      </c>
      <c r="B101" s="65"/>
      <c r="C101" s="65"/>
      <c r="D101" s="65"/>
      <c r="E101" s="65"/>
      <c r="F101" s="65"/>
      <c r="G101" s="65"/>
      <c r="H101" s="65"/>
      <c r="I101" s="65"/>
      <c r="J101" s="65"/>
    </row>
    <row r="103" ht="13.5">
      <c r="A103" s="56" t="s">
        <v>313</v>
      </c>
    </row>
    <row r="105" ht="13.5">
      <c r="A105" s="56" t="s">
        <v>323</v>
      </c>
    </row>
    <row r="108" spans="1:18" s="4" customFormat="1" ht="14.25">
      <c r="A108" s="1" t="s">
        <v>322</v>
      </c>
      <c r="B108" s="2"/>
      <c r="C108" s="3"/>
      <c r="D108" s="3"/>
      <c r="E108" s="3"/>
      <c r="F108" s="3"/>
      <c r="G108" s="3"/>
      <c r="H108" s="3"/>
      <c r="I108" s="3"/>
      <c r="J108" s="3"/>
      <c r="K108" s="3"/>
      <c r="L108" s="3"/>
      <c r="M108" s="3"/>
      <c r="N108" s="3"/>
      <c r="O108" s="3"/>
      <c r="P108" s="3"/>
      <c r="Q108" s="3"/>
      <c r="R108" s="3"/>
    </row>
    <row r="109" spans="1:18" s="7" customFormat="1" ht="7.5" customHeight="1">
      <c r="A109" s="6"/>
      <c r="C109" s="8"/>
      <c r="D109" s="8"/>
      <c r="E109" s="8"/>
      <c r="F109" s="8"/>
      <c r="G109" s="8"/>
      <c r="H109" s="8"/>
      <c r="I109" s="8"/>
      <c r="J109" s="8"/>
      <c r="K109" s="8"/>
      <c r="L109" s="8"/>
      <c r="M109" s="8"/>
      <c r="N109" s="8"/>
      <c r="O109" s="8"/>
      <c r="P109" s="8"/>
      <c r="Q109" s="8"/>
      <c r="R109" s="8"/>
    </row>
    <row r="110" spans="1:26" s="7" customFormat="1" ht="12.75" customHeight="1">
      <c r="A110" s="9"/>
      <c r="B110" s="9"/>
      <c r="C110" s="10"/>
      <c r="D110" s="11" t="s">
        <v>0</v>
      </c>
      <c r="E110" s="12"/>
      <c r="F110" s="13"/>
      <c r="G110" s="11" t="s">
        <v>1</v>
      </c>
      <c r="H110" s="12"/>
      <c r="I110" s="12"/>
      <c r="J110" s="12"/>
      <c r="K110" s="12"/>
      <c r="L110" s="12"/>
      <c r="M110" s="12"/>
      <c r="N110" s="12"/>
      <c r="O110" s="14"/>
      <c r="P110" s="10"/>
      <c r="Q110" s="77" t="s">
        <v>316</v>
      </c>
      <c r="R110" s="10"/>
      <c r="S110" s="69" t="s">
        <v>2</v>
      </c>
      <c r="T110" s="69" t="s">
        <v>3</v>
      </c>
      <c r="U110" s="66" t="s">
        <v>4</v>
      </c>
      <c r="V110" s="67"/>
      <c r="W110" s="67"/>
      <c r="X110" s="68"/>
      <c r="Y110" s="69" t="s">
        <v>6</v>
      </c>
      <c r="Z110" s="69" t="s">
        <v>5</v>
      </c>
    </row>
    <row r="111" spans="1:26" s="7" customFormat="1" ht="11.25" customHeight="1">
      <c r="A111" s="15" t="s">
        <v>280</v>
      </c>
      <c r="B111" s="15" t="s">
        <v>7</v>
      </c>
      <c r="C111" s="16" t="s">
        <v>8</v>
      </c>
      <c r="D111" s="17"/>
      <c r="E111" s="17"/>
      <c r="F111" s="17"/>
      <c r="G111" s="11" t="s">
        <v>9</v>
      </c>
      <c r="H111" s="12"/>
      <c r="I111" s="12"/>
      <c r="J111" s="13"/>
      <c r="K111" s="11" t="s">
        <v>10</v>
      </c>
      <c r="L111" s="12"/>
      <c r="M111" s="12"/>
      <c r="N111" s="13"/>
      <c r="O111" s="18"/>
      <c r="P111" s="16"/>
      <c r="Q111" s="78"/>
      <c r="R111" s="16" t="s">
        <v>8</v>
      </c>
      <c r="S111" s="70"/>
      <c r="T111" s="70"/>
      <c r="U111" s="72" t="s">
        <v>11</v>
      </c>
      <c r="V111" s="72" t="s">
        <v>12</v>
      </c>
      <c r="W111" s="72" t="s">
        <v>13</v>
      </c>
      <c r="X111" s="74" t="s">
        <v>14</v>
      </c>
      <c r="Y111" s="70"/>
      <c r="Z111" s="70"/>
    </row>
    <row r="112" spans="1:26" s="7" customFormat="1" ht="11.25" customHeight="1">
      <c r="A112" s="15" t="s">
        <v>281</v>
      </c>
      <c r="B112" s="15" t="s">
        <v>15</v>
      </c>
      <c r="C112" s="16" t="s">
        <v>16</v>
      </c>
      <c r="D112" s="19" t="s">
        <v>17</v>
      </c>
      <c r="E112" s="19" t="s">
        <v>18</v>
      </c>
      <c r="F112" s="19" t="s">
        <v>19</v>
      </c>
      <c r="G112" s="20" t="s">
        <v>20</v>
      </c>
      <c r="H112" s="20" t="s">
        <v>20</v>
      </c>
      <c r="I112" s="20" t="s">
        <v>21</v>
      </c>
      <c r="J112" s="20"/>
      <c r="K112" s="20" t="s">
        <v>22</v>
      </c>
      <c r="L112" s="20" t="s">
        <v>22</v>
      </c>
      <c r="M112" s="20" t="s">
        <v>21</v>
      </c>
      <c r="N112" s="20"/>
      <c r="O112" s="16" t="s">
        <v>19</v>
      </c>
      <c r="P112" s="16" t="s">
        <v>19</v>
      </c>
      <c r="Q112" s="78"/>
      <c r="R112" s="16" t="s">
        <v>16</v>
      </c>
      <c r="S112" s="70"/>
      <c r="T112" s="70"/>
      <c r="U112" s="73"/>
      <c r="V112" s="73"/>
      <c r="W112" s="73"/>
      <c r="X112" s="75"/>
      <c r="Y112" s="70"/>
      <c r="Z112" s="70"/>
    </row>
    <row r="113" spans="1:26" s="7" customFormat="1" ht="11.25" customHeight="1">
      <c r="A113" s="21"/>
      <c r="B113" s="21"/>
      <c r="C113" s="22" t="s">
        <v>308</v>
      </c>
      <c r="D113" s="23" t="s">
        <v>23</v>
      </c>
      <c r="E113" s="24"/>
      <c r="F113" s="24"/>
      <c r="G113" s="24" t="s">
        <v>24</v>
      </c>
      <c r="H113" s="24" t="s">
        <v>25</v>
      </c>
      <c r="I113" s="24" t="s">
        <v>26</v>
      </c>
      <c r="J113" s="24" t="s">
        <v>11</v>
      </c>
      <c r="K113" s="24" t="s">
        <v>24</v>
      </c>
      <c r="L113" s="24" t="s">
        <v>25</v>
      </c>
      <c r="M113" s="24" t="s">
        <v>27</v>
      </c>
      <c r="N113" s="24" t="s">
        <v>11</v>
      </c>
      <c r="O113" s="25"/>
      <c r="P113" s="22" t="s">
        <v>28</v>
      </c>
      <c r="Q113" s="79"/>
      <c r="R113" s="22" t="s">
        <v>307</v>
      </c>
      <c r="S113" s="71"/>
      <c r="T113" s="71"/>
      <c r="U113" s="73"/>
      <c r="V113" s="73"/>
      <c r="W113" s="73"/>
      <c r="X113" s="76"/>
      <c r="Y113" s="71"/>
      <c r="Z113" s="71"/>
    </row>
    <row r="114" spans="1:27" ht="12.75">
      <c r="A114">
        <v>52001</v>
      </c>
      <c r="B114" t="s">
        <v>212</v>
      </c>
      <c r="C114">
        <v>3302</v>
      </c>
      <c r="D114">
        <v>18</v>
      </c>
      <c r="E114">
        <v>55</v>
      </c>
      <c r="F114">
        <v>-37</v>
      </c>
      <c r="G114">
        <v>14</v>
      </c>
      <c r="H114">
        <v>74</v>
      </c>
      <c r="I114">
        <v>0</v>
      </c>
      <c r="J114" s="38">
        <f aca="true" t="shared" si="19" ref="J114:J148">SUM(G114:I114)</f>
        <v>88</v>
      </c>
      <c r="K114">
        <v>7</v>
      </c>
      <c r="L114">
        <v>57</v>
      </c>
      <c r="M114">
        <v>4</v>
      </c>
      <c r="N114" s="38">
        <f aca="true" t="shared" si="20" ref="N114:N148">SUM(K114:M114)</f>
        <v>68</v>
      </c>
      <c r="O114" s="54">
        <f>(J114-N114)</f>
        <v>20</v>
      </c>
      <c r="P114" s="38">
        <f>(F114+(O114))</f>
        <v>-17</v>
      </c>
      <c r="Q114">
        <v>-1</v>
      </c>
      <c r="R114" s="38">
        <f>(C114+(P114))+Q114</f>
        <v>3284</v>
      </c>
      <c r="S114" s="39">
        <f>((D114)/((C114+R114)/2))*1000</f>
        <v>5.466140297600972</v>
      </c>
      <c r="T114" s="39">
        <f>((E114)/((C114+R114)/2))*1000</f>
        <v>16.70209535378075</v>
      </c>
      <c r="U114" s="39">
        <f>((O114)/((C114+R114)/2))*1000</f>
        <v>6.0734892195566355</v>
      </c>
      <c r="V114" s="39">
        <f>((H114-L114)/((C114+R114)/2))*1000</f>
        <v>5.162465836623141</v>
      </c>
      <c r="W114" s="39">
        <f>((G114-K114)/((C114+R114)/2))*1000</f>
        <v>2.1257212268448225</v>
      </c>
      <c r="X114" s="39">
        <f>((I114-M114)/((C114+R114)/2))*1000</f>
        <v>-1.2146978439113272</v>
      </c>
      <c r="Y114" s="39">
        <f>((F114)/((C114+R114)/2))*1000</f>
        <v>-11.235955056179774</v>
      </c>
      <c r="Z114" s="39">
        <f>((P114)/((C114+R114)/2))*1000</f>
        <v>-5.162465836623141</v>
      </c>
      <c r="AA114" s="39"/>
    </row>
    <row r="115" spans="1:26" ht="12.75">
      <c r="A115">
        <v>52002</v>
      </c>
      <c r="B115" t="s">
        <v>213</v>
      </c>
      <c r="C115">
        <v>3543</v>
      </c>
      <c r="D115">
        <v>26</v>
      </c>
      <c r="E115">
        <v>38</v>
      </c>
      <c r="F115">
        <v>-12</v>
      </c>
      <c r="G115">
        <v>34</v>
      </c>
      <c r="H115">
        <v>154</v>
      </c>
      <c r="I115">
        <v>2</v>
      </c>
      <c r="J115" s="38">
        <f t="shared" si="19"/>
        <v>190</v>
      </c>
      <c r="K115">
        <v>9</v>
      </c>
      <c r="L115">
        <v>142</v>
      </c>
      <c r="M115">
        <v>15</v>
      </c>
      <c r="N115" s="38">
        <f t="shared" si="20"/>
        <v>166</v>
      </c>
      <c r="O115" s="54">
        <f aca="true" t="shared" si="21" ref="O115:O148">(J115-N115)</f>
        <v>24</v>
      </c>
      <c r="P115" s="38">
        <f aca="true" t="shared" si="22" ref="P115:P148">(F115+(O115))</f>
        <v>12</v>
      </c>
      <c r="Q115">
        <v>-2</v>
      </c>
      <c r="R115" s="38">
        <f aca="true" t="shared" si="23" ref="R115:R148">(C115+(P115))+Q115</f>
        <v>3553</v>
      </c>
      <c r="S115" s="39">
        <f aca="true" t="shared" si="24" ref="S115:S149">((D115)/((C115+R115)/2))*1000</f>
        <v>7.328072153325817</v>
      </c>
      <c r="T115" s="39">
        <f aca="true" t="shared" si="25" ref="T115:T149">((E115)/((C115+R115)/2))*1000</f>
        <v>10.710259301014656</v>
      </c>
      <c r="U115" s="39">
        <f aca="true" t="shared" si="26" ref="U115:U149">((O115)/((C115+R115)/2))*1000</f>
        <v>6.764374295377677</v>
      </c>
      <c r="V115" s="39">
        <f aca="true" t="shared" si="27" ref="V115:V149">((H115-L115)/((C115+R115)/2))*1000</f>
        <v>3.3821871476888385</v>
      </c>
      <c r="W115" s="39">
        <f aca="true" t="shared" si="28" ref="W115:W149">((G115-K115)/((C115+R115)/2))*1000</f>
        <v>7.046223224351747</v>
      </c>
      <c r="X115" s="39">
        <f aca="true" t="shared" si="29" ref="X115:X149">((I115-M115)/((C115+R115)/2))*1000</f>
        <v>-3.6640360766629083</v>
      </c>
      <c r="Y115" s="39">
        <f aca="true" t="shared" si="30" ref="Y115:Y149">((F115)/((C115+R115)/2))*1000</f>
        <v>-3.3821871476888385</v>
      </c>
      <c r="Z115" s="39">
        <f aca="true" t="shared" si="31" ref="Z115:Z149">((P115)/((C115+R115)/2))*1000</f>
        <v>3.3821871476888385</v>
      </c>
    </row>
    <row r="116" spans="1:26" ht="12.75">
      <c r="A116">
        <v>52003</v>
      </c>
      <c r="B116" t="s">
        <v>214</v>
      </c>
      <c r="C116">
        <v>1619</v>
      </c>
      <c r="D116">
        <v>8</v>
      </c>
      <c r="E116">
        <v>15</v>
      </c>
      <c r="F116">
        <v>-7</v>
      </c>
      <c r="G116">
        <v>14</v>
      </c>
      <c r="H116">
        <v>40</v>
      </c>
      <c r="I116">
        <v>2</v>
      </c>
      <c r="J116" s="38">
        <f t="shared" si="19"/>
        <v>56</v>
      </c>
      <c r="K116">
        <v>6</v>
      </c>
      <c r="L116">
        <v>55</v>
      </c>
      <c r="M116">
        <v>6</v>
      </c>
      <c r="N116" s="38">
        <f t="shared" si="20"/>
        <v>67</v>
      </c>
      <c r="O116" s="54">
        <f t="shared" si="21"/>
        <v>-11</v>
      </c>
      <c r="P116" s="38">
        <f t="shared" si="22"/>
        <v>-18</v>
      </c>
      <c r="Q116">
        <v>3</v>
      </c>
      <c r="R116" s="38">
        <f t="shared" si="23"/>
        <v>1604</v>
      </c>
      <c r="S116" s="39">
        <f t="shared" si="24"/>
        <v>4.964318957493019</v>
      </c>
      <c r="T116" s="39">
        <f t="shared" si="25"/>
        <v>9.308098045299412</v>
      </c>
      <c r="U116" s="39">
        <f t="shared" si="26"/>
        <v>-6.825938566552901</v>
      </c>
      <c r="V116" s="39">
        <f t="shared" si="27"/>
        <v>-9.308098045299412</v>
      </c>
      <c r="W116" s="39">
        <f t="shared" si="28"/>
        <v>4.964318957493019</v>
      </c>
      <c r="X116" s="39">
        <f t="shared" si="29"/>
        <v>-2.4821594787465093</v>
      </c>
      <c r="Y116" s="39">
        <f t="shared" si="30"/>
        <v>-4.343779087806391</v>
      </c>
      <c r="Z116" s="39">
        <f t="shared" si="31"/>
        <v>-11.169717654359294</v>
      </c>
    </row>
    <row r="117" spans="1:26" ht="12.75">
      <c r="A117">
        <v>52004</v>
      </c>
      <c r="B117" t="s">
        <v>215</v>
      </c>
      <c r="C117">
        <v>1931</v>
      </c>
      <c r="D117">
        <v>10</v>
      </c>
      <c r="E117">
        <v>22</v>
      </c>
      <c r="F117">
        <v>-12</v>
      </c>
      <c r="G117">
        <v>9</v>
      </c>
      <c r="H117">
        <v>69</v>
      </c>
      <c r="I117">
        <v>0</v>
      </c>
      <c r="J117" s="38">
        <f t="shared" si="19"/>
        <v>78</v>
      </c>
      <c r="K117">
        <v>5</v>
      </c>
      <c r="L117">
        <v>78</v>
      </c>
      <c r="M117">
        <v>0</v>
      </c>
      <c r="N117" s="38">
        <f t="shared" si="20"/>
        <v>83</v>
      </c>
      <c r="O117" s="54">
        <f t="shared" si="21"/>
        <v>-5</v>
      </c>
      <c r="P117" s="38">
        <f t="shared" si="22"/>
        <v>-17</v>
      </c>
      <c r="Q117">
        <v>1</v>
      </c>
      <c r="R117" s="38">
        <f t="shared" si="23"/>
        <v>1915</v>
      </c>
      <c r="S117" s="39">
        <f t="shared" si="24"/>
        <v>5.200208008320333</v>
      </c>
      <c r="T117" s="39">
        <f t="shared" si="25"/>
        <v>11.440457618304732</v>
      </c>
      <c r="U117" s="39">
        <f t="shared" si="26"/>
        <v>-2.6001040041601664</v>
      </c>
      <c r="V117" s="39">
        <f t="shared" si="27"/>
        <v>-4.6801872074882995</v>
      </c>
      <c r="W117" s="39">
        <f t="shared" si="28"/>
        <v>2.080083203328133</v>
      </c>
      <c r="X117" s="39">
        <f t="shared" si="29"/>
        <v>0</v>
      </c>
      <c r="Y117" s="39">
        <f t="shared" si="30"/>
        <v>-6.240249609984399</v>
      </c>
      <c r="Z117" s="39">
        <f t="shared" si="31"/>
        <v>-8.840353614144565</v>
      </c>
    </row>
    <row r="118" spans="1:26" ht="12.75">
      <c r="A118">
        <v>52005</v>
      </c>
      <c r="B118" t="s">
        <v>216</v>
      </c>
      <c r="C118">
        <v>1330</v>
      </c>
      <c r="D118">
        <v>8</v>
      </c>
      <c r="E118">
        <v>21</v>
      </c>
      <c r="F118">
        <v>-13</v>
      </c>
      <c r="G118">
        <v>8</v>
      </c>
      <c r="H118">
        <v>54</v>
      </c>
      <c r="I118">
        <v>2</v>
      </c>
      <c r="J118" s="38">
        <f t="shared" si="19"/>
        <v>64</v>
      </c>
      <c r="K118">
        <v>9</v>
      </c>
      <c r="L118">
        <v>43</v>
      </c>
      <c r="M118">
        <v>0</v>
      </c>
      <c r="N118" s="38">
        <f t="shared" si="20"/>
        <v>52</v>
      </c>
      <c r="O118" s="54">
        <f t="shared" si="21"/>
        <v>12</v>
      </c>
      <c r="P118" s="38">
        <f t="shared" si="22"/>
        <v>-1</v>
      </c>
      <c r="Q118">
        <v>0</v>
      </c>
      <c r="R118" s="38">
        <f t="shared" si="23"/>
        <v>1329</v>
      </c>
      <c r="S118" s="39">
        <f t="shared" si="24"/>
        <v>6.017299736743136</v>
      </c>
      <c r="T118" s="39">
        <f t="shared" si="25"/>
        <v>15.795411808950735</v>
      </c>
      <c r="U118" s="39">
        <f t="shared" si="26"/>
        <v>9.025949605114706</v>
      </c>
      <c r="V118" s="39">
        <f t="shared" si="27"/>
        <v>8.273787138021811</v>
      </c>
      <c r="W118" s="39">
        <f t="shared" si="28"/>
        <v>-0.752162467092892</v>
      </c>
      <c r="X118" s="39">
        <f t="shared" si="29"/>
        <v>1.504324934185784</v>
      </c>
      <c r="Y118" s="39">
        <f t="shared" si="30"/>
        <v>-9.778112072207596</v>
      </c>
      <c r="Z118" s="39">
        <f t="shared" si="31"/>
        <v>-0.752162467092892</v>
      </c>
    </row>
    <row r="119" spans="1:26" ht="12.75">
      <c r="A119">
        <v>52006</v>
      </c>
      <c r="B119" t="s">
        <v>217</v>
      </c>
      <c r="C119">
        <v>4589</v>
      </c>
      <c r="D119">
        <v>39</v>
      </c>
      <c r="E119">
        <v>41</v>
      </c>
      <c r="F119">
        <v>-2</v>
      </c>
      <c r="G119">
        <v>34</v>
      </c>
      <c r="H119">
        <v>156</v>
      </c>
      <c r="I119">
        <v>16</v>
      </c>
      <c r="J119" s="38">
        <f t="shared" si="19"/>
        <v>206</v>
      </c>
      <c r="K119">
        <v>13</v>
      </c>
      <c r="L119">
        <v>189</v>
      </c>
      <c r="M119">
        <v>16</v>
      </c>
      <c r="N119" s="38">
        <f t="shared" si="20"/>
        <v>218</v>
      </c>
      <c r="O119" s="54">
        <f t="shared" si="21"/>
        <v>-12</v>
      </c>
      <c r="P119" s="38">
        <f t="shared" si="22"/>
        <v>-14</v>
      </c>
      <c r="Q119">
        <v>7</v>
      </c>
      <c r="R119" s="38">
        <f t="shared" si="23"/>
        <v>4582</v>
      </c>
      <c r="S119" s="39">
        <f t="shared" si="24"/>
        <v>8.50507033038927</v>
      </c>
      <c r="T119" s="39">
        <f t="shared" si="25"/>
        <v>8.941227783229746</v>
      </c>
      <c r="U119" s="39">
        <f t="shared" si="26"/>
        <v>-2.6169447170428524</v>
      </c>
      <c r="V119" s="39">
        <f t="shared" si="27"/>
        <v>-7.196597971867844</v>
      </c>
      <c r="W119" s="39">
        <f t="shared" si="28"/>
        <v>4.579653254824993</v>
      </c>
      <c r="X119" s="39">
        <f t="shared" si="29"/>
        <v>0</v>
      </c>
      <c r="Y119" s="39">
        <f t="shared" si="30"/>
        <v>-0.4361574528404754</v>
      </c>
      <c r="Z119" s="39">
        <f t="shared" si="31"/>
        <v>-3.053102169883328</v>
      </c>
    </row>
    <row r="120" spans="1:26" ht="12.75">
      <c r="A120">
        <v>52007</v>
      </c>
      <c r="B120" t="s">
        <v>218</v>
      </c>
      <c r="C120">
        <v>1157</v>
      </c>
      <c r="D120">
        <v>8</v>
      </c>
      <c r="E120">
        <v>16</v>
      </c>
      <c r="F120">
        <v>-8</v>
      </c>
      <c r="G120">
        <v>6</v>
      </c>
      <c r="H120">
        <v>38</v>
      </c>
      <c r="I120">
        <v>0</v>
      </c>
      <c r="J120" s="38">
        <f t="shared" si="19"/>
        <v>44</v>
      </c>
      <c r="K120">
        <v>5</v>
      </c>
      <c r="L120">
        <v>32</v>
      </c>
      <c r="M120">
        <v>3</v>
      </c>
      <c r="N120" s="38">
        <f t="shared" si="20"/>
        <v>40</v>
      </c>
      <c r="O120" s="54">
        <f t="shared" si="21"/>
        <v>4</v>
      </c>
      <c r="P120" s="38">
        <f t="shared" si="22"/>
        <v>-4</v>
      </c>
      <c r="Q120">
        <v>0</v>
      </c>
      <c r="R120" s="38">
        <f t="shared" si="23"/>
        <v>1153</v>
      </c>
      <c r="S120" s="39">
        <f t="shared" si="24"/>
        <v>6.926406926406926</v>
      </c>
      <c r="T120" s="39">
        <f t="shared" si="25"/>
        <v>13.852813852813853</v>
      </c>
      <c r="U120" s="39">
        <f t="shared" si="26"/>
        <v>3.463203463203463</v>
      </c>
      <c r="V120" s="39">
        <f t="shared" si="27"/>
        <v>5.194805194805195</v>
      </c>
      <c r="W120" s="39">
        <f t="shared" si="28"/>
        <v>0.8658008658008658</v>
      </c>
      <c r="X120" s="39">
        <f t="shared" si="29"/>
        <v>-2.5974025974025974</v>
      </c>
      <c r="Y120" s="39">
        <f t="shared" si="30"/>
        <v>-6.926406926406926</v>
      </c>
      <c r="Z120" s="39">
        <f t="shared" si="31"/>
        <v>-3.463203463203463</v>
      </c>
    </row>
    <row r="121" spans="1:26" ht="12.75">
      <c r="A121">
        <v>52008</v>
      </c>
      <c r="B121" t="s">
        <v>219</v>
      </c>
      <c r="C121">
        <v>1355</v>
      </c>
      <c r="D121">
        <v>6</v>
      </c>
      <c r="E121">
        <v>30</v>
      </c>
      <c r="F121">
        <v>-24</v>
      </c>
      <c r="G121">
        <v>9</v>
      </c>
      <c r="H121">
        <v>33</v>
      </c>
      <c r="I121">
        <v>0</v>
      </c>
      <c r="J121" s="38">
        <f t="shared" si="19"/>
        <v>42</v>
      </c>
      <c r="K121">
        <v>10</v>
      </c>
      <c r="L121">
        <v>28</v>
      </c>
      <c r="M121">
        <v>2</v>
      </c>
      <c r="N121" s="38">
        <f t="shared" si="20"/>
        <v>40</v>
      </c>
      <c r="O121" s="54">
        <f t="shared" si="21"/>
        <v>2</v>
      </c>
      <c r="P121" s="38">
        <f t="shared" si="22"/>
        <v>-22</v>
      </c>
      <c r="Q121">
        <v>-2</v>
      </c>
      <c r="R121" s="38">
        <f t="shared" si="23"/>
        <v>1331</v>
      </c>
      <c r="S121" s="39">
        <f t="shared" si="24"/>
        <v>4.467609828741623</v>
      </c>
      <c r="T121" s="39">
        <f t="shared" si="25"/>
        <v>22.338049143708115</v>
      </c>
      <c r="U121" s="39">
        <f t="shared" si="26"/>
        <v>1.4892032762472078</v>
      </c>
      <c r="V121" s="39">
        <f t="shared" si="27"/>
        <v>3.7230081906180197</v>
      </c>
      <c r="W121" s="39">
        <f t="shared" si="28"/>
        <v>-0.7446016381236039</v>
      </c>
      <c r="X121" s="39">
        <f t="shared" si="29"/>
        <v>-1.4892032762472078</v>
      </c>
      <c r="Y121" s="39">
        <f t="shared" si="30"/>
        <v>-17.870439314966493</v>
      </c>
      <c r="Z121" s="39">
        <f t="shared" si="31"/>
        <v>-16.381236038719287</v>
      </c>
    </row>
    <row r="122" spans="1:26" ht="12.75">
      <c r="A122">
        <v>52009</v>
      </c>
      <c r="B122" t="s">
        <v>220</v>
      </c>
      <c r="C122">
        <v>3707</v>
      </c>
      <c r="D122">
        <v>21</v>
      </c>
      <c r="E122">
        <v>58</v>
      </c>
      <c r="F122">
        <v>-37</v>
      </c>
      <c r="G122">
        <v>28</v>
      </c>
      <c r="H122">
        <v>95</v>
      </c>
      <c r="I122">
        <v>3</v>
      </c>
      <c r="J122" s="38">
        <f t="shared" si="19"/>
        <v>126</v>
      </c>
      <c r="K122">
        <v>28</v>
      </c>
      <c r="L122">
        <v>106</v>
      </c>
      <c r="M122">
        <v>4</v>
      </c>
      <c r="N122" s="38">
        <f t="shared" si="20"/>
        <v>138</v>
      </c>
      <c r="O122" s="54">
        <f t="shared" si="21"/>
        <v>-12</v>
      </c>
      <c r="P122" s="38">
        <f t="shared" si="22"/>
        <v>-49</v>
      </c>
      <c r="Q122">
        <v>5</v>
      </c>
      <c r="R122" s="38">
        <f t="shared" si="23"/>
        <v>3663</v>
      </c>
      <c r="S122" s="39">
        <f t="shared" si="24"/>
        <v>5.698778833107191</v>
      </c>
      <c r="T122" s="39">
        <f t="shared" si="25"/>
        <v>15.739484396200814</v>
      </c>
      <c r="U122" s="39">
        <f t="shared" si="26"/>
        <v>-3.2564450474898234</v>
      </c>
      <c r="V122" s="39">
        <f t="shared" si="27"/>
        <v>-2.985074626865672</v>
      </c>
      <c r="W122" s="39">
        <f t="shared" si="28"/>
        <v>0</v>
      </c>
      <c r="X122" s="39">
        <f t="shared" si="29"/>
        <v>-0.271370420624152</v>
      </c>
      <c r="Y122" s="39">
        <f t="shared" si="30"/>
        <v>-10.040705563093622</v>
      </c>
      <c r="Z122" s="39">
        <f t="shared" si="31"/>
        <v>-13.297150610583445</v>
      </c>
    </row>
    <row r="123" spans="1:26" ht="12.75">
      <c r="A123">
        <v>52010</v>
      </c>
      <c r="B123" t="s">
        <v>221</v>
      </c>
      <c r="C123">
        <v>913</v>
      </c>
      <c r="D123">
        <v>12</v>
      </c>
      <c r="E123">
        <v>17</v>
      </c>
      <c r="F123">
        <v>-5</v>
      </c>
      <c r="G123">
        <v>12</v>
      </c>
      <c r="H123">
        <v>24</v>
      </c>
      <c r="I123">
        <v>0</v>
      </c>
      <c r="J123" s="38">
        <f t="shared" si="19"/>
        <v>36</v>
      </c>
      <c r="K123">
        <v>3</v>
      </c>
      <c r="L123">
        <v>23</v>
      </c>
      <c r="M123">
        <v>7</v>
      </c>
      <c r="N123" s="38">
        <f t="shared" si="20"/>
        <v>33</v>
      </c>
      <c r="O123" s="54">
        <f t="shared" si="21"/>
        <v>3</v>
      </c>
      <c r="P123" s="38">
        <f t="shared" si="22"/>
        <v>-2</v>
      </c>
      <c r="Q123">
        <v>1</v>
      </c>
      <c r="R123" s="38">
        <f t="shared" si="23"/>
        <v>912</v>
      </c>
      <c r="S123" s="39">
        <f t="shared" si="24"/>
        <v>13.15068493150685</v>
      </c>
      <c r="T123" s="39">
        <f t="shared" si="25"/>
        <v>18.63013698630137</v>
      </c>
      <c r="U123" s="39">
        <f t="shared" si="26"/>
        <v>3.2876712328767126</v>
      </c>
      <c r="V123" s="39">
        <f t="shared" si="27"/>
        <v>1.095890410958904</v>
      </c>
      <c r="W123" s="39">
        <f t="shared" si="28"/>
        <v>9.863013698630137</v>
      </c>
      <c r="X123" s="39">
        <f t="shared" si="29"/>
        <v>-7.671232876712328</v>
      </c>
      <c r="Y123" s="39">
        <f t="shared" si="30"/>
        <v>-5.47945205479452</v>
      </c>
      <c r="Z123" s="39">
        <f t="shared" si="31"/>
        <v>-2.191780821917808</v>
      </c>
    </row>
    <row r="124" spans="1:26" ht="12.75">
      <c r="A124">
        <v>52011</v>
      </c>
      <c r="B124" t="s">
        <v>222</v>
      </c>
      <c r="C124">
        <v>4317</v>
      </c>
      <c r="D124">
        <v>25</v>
      </c>
      <c r="E124">
        <v>65</v>
      </c>
      <c r="F124">
        <v>-40</v>
      </c>
      <c r="G124">
        <v>58</v>
      </c>
      <c r="H124">
        <v>80</v>
      </c>
      <c r="I124">
        <v>2</v>
      </c>
      <c r="J124" s="38">
        <f t="shared" si="19"/>
        <v>140</v>
      </c>
      <c r="K124">
        <v>7</v>
      </c>
      <c r="L124">
        <v>113</v>
      </c>
      <c r="M124">
        <v>29</v>
      </c>
      <c r="N124" s="38">
        <f t="shared" si="20"/>
        <v>149</v>
      </c>
      <c r="O124" s="54">
        <f t="shared" si="21"/>
        <v>-9</v>
      </c>
      <c r="P124" s="38">
        <f t="shared" si="22"/>
        <v>-49</v>
      </c>
      <c r="Q124">
        <v>-3</v>
      </c>
      <c r="R124" s="38">
        <f t="shared" si="23"/>
        <v>4265</v>
      </c>
      <c r="S124" s="39">
        <f t="shared" si="24"/>
        <v>5.8261477511069675</v>
      </c>
      <c r="T124" s="39">
        <f t="shared" si="25"/>
        <v>15.147984152878117</v>
      </c>
      <c r="U124" s="39">
        <f t="shared" si="26"/>
        <v>-2.0974131903985085</v>
      </c>
      <c r="V124" s="39">
        <f t="shared" si="27"/>
        <v>-7.690515031461198</v>
      </c>
      <c r="W124" s="39">
        <f t="shared" si="28"/>
        <v>11.885341412258214</v>
      </c>
      <c r="X124" s="39">
        <f t="shared" si="29"/>
        <v>-6.292239571195526</v>
      </c>
      <c r="Y124" s="39">
        <f t="shared" si="30"/>
        <v>-9.321836401771149</v>
      </c>
      <c r="Z124" s="39">
        <f t="shared" si="31"/>
        <v>-11.419249592169658</v>
      </c>
    </row>
    <row r="125" spans="1:26" ht="12.75">
      <c r="A125">
        <v>52012</v>
      </c>
      <c r="B125" t="s">
        <v>296</v>
      </c>
      <c r="C125">
        <v>11071</v>
      </c>
      <c r="D125">
        <v>84</v>
      </c>
      <c r="E125">
        <v>113</v>
      </c>
      <c r="F125">
        <v>-29</v>
      </c>
      <c r="G125">
        <v>104</v>
      </c>
      <c r="H125">
        <v>323</v>
      </c>
      <c r="I125">
        <v>2</v>
      </c>
      <c r="J125" s="38">
        <f t="shared" si="19"/>
        <v>429</v>
      </c>
      <c r="K125">
        <v>35</v>
      </c>
      <c r="L125">
        <v>291</v>
      </c>
      <c r="M125">
        <v>9</v>
      </c>
      <c r="N125" s="38">
        <f t="shared" si="20"/>
        <v>335</v>
      </c>
      <c r="O125" s="54">
        <f t="shared" si="21"/>
        <v>94</v>
      </c>
      <c r="P125" s="38">
        <f t="shared" si="22"/>
        <v>65</v>
      </c>
      <c r="Q125">
        <v>-1</v>
      </c>
      <c r="R125" s="38">
        <f t="shared" si="23"/>
        <v>11135</v>
      </c>
      <c r="S125" s="39">
        <f t="shared" si="24"/>
        <v>7.565522831667117</v>
      </c>
      <c r="T125" s="39">
        <f t="shared" si="25"/>
        <v>10.177429523552194</v>
      </c>
      <c r="U125" s="39">
        <f t="shared" si="26"/>
        <v>8.466180311627488</v>
      </c>
      <c r="V125" s="39">
        <f t="shared" si="27"/>
        <v>2.8821039358731877</v>
      </c>
      <c r="W125" s="39">
        <f t="shared" si="28"/>
        <v>6.214536611726561</v>
      </c>
      <c r="X125" s="39">
        <f t="shared" si="29"/>
        <v>-0.6304602359722598</v>
      </c>
      <c r="Y125" s="39">
        <f t="shared" si="30"/>
        <v>-2.6119066918850757</v>
      </c>
      <c r="Z125" s="39">
        <f t="shared" si="31"/>
        <v>5.854273619742412</v>
      </c>
    </row>
    <row r="126" spans="1:26" ht="12.75">
      <c r="A126">
        <v>52013</v>
      </c>
      <c r="B126" t="s">
        <v>223</v>
      </c>
      <c r="C126">
        <v>1335</v>
      </c>
      <c r="D126">
        <v>6</v>
      </c>
      <c r="E126">
        <v>17</v>
      </c>
      <c r="F126">
        <v>-11</v>
      </c>
      <c r="G126">
        <v>13</v>
      </c>
      <c r="H126">
        <v>35</v>
      </c>
      <c r="I126">
        <v>1</v>
      </c>
      <c r="J126" s="38">
        <f t="shared" si="19"/>
        <v>49</v>
      </c>
      <c r="K126">
        <v>9</v>
      </c>
      <c r="L126">
        <v>54</v>
      </c>
      <c r="M126">
        <v>8</v>
      </c>
      <c r="N126" s="38">
        <f t="shared" si="20"/>
        <v>71</v>
      </c>
      <c r="O126" s="54">
        <f t="shared" si="21"/>
        <v>-22</v>
      </c>
      <c r="P126" s="38">
        <f t="shared" si="22"/>
        <v>-33</v>
      </c>
      <c r="Q126">
        <v>2</v>
      </c>
      <c r="R126" s="38">
        <f t="shared" si="23"/>
        <v>1304</v>
      </c>
      <c r="S126" s="39">
        <f t="shared" si="24"/>
        <v>4.547176960970065</v>
      </c>
      <c r="T126" s="39">
        <f t="shared" si="25"/>
        <v>12.883668056081849</v>
      </c>
      <c r="U126" s="39">
        <f t="shared" si="26"/>
        <v>-16.672982190223568</v>
      </c>
      <c r="V126" s="39">
        <f t="shared" si="27"/>
        <v>-14.399393709738536</v>
      </c>
      <c r="W126" s="39">
        <f t="shared" si="28"/>
        <v>3.031451307313376</v>
      </c>
      <c r="X126" s="39">
        <f t="shared" si="29"/>
        <v>-5.305039787798409</v>
      </c>
      <c r="Y126" s="39">
        <f t="shared" si="30"/>
        <v>-8.336491095111784</v>
      </c>
      <c r="Z126" s="39">
        <f t="shared" si="31"/>
        <v>-25.009473285335353</v>
      </c>
    </row>
    <row r="127" spans="1:26" ht="12.75">
      <c r="A127">
        <v>52015</v>
      </c>
      <c r="B127" t="s">
        <v>225</v>
      </c>
      <c r="C127">
        <v>7196</v>
      </c>
      <c r="D127">
        <v>29</v>
      </c>
      <c r="E127">
        <v>111</v>
      </c>
      <c r="F127">
        <v>-82</v>
      </c>
      <c r="G127">
        <v>47</v>
      </c>
      <c r="H127">
        <v>150</v>
      </c>
      <c r="I127">
        <v>5</v>
      </c>
      <c r="J127" s="38">
        <f t="shared" si="19"/>
        <v>202</v>
      </c>
      <c r="K127">
        <v>18</v>
      </c>
      <c r="L127">
        <v>126</v>
      </c>
      <c r="M127">
        <v>20</v>
      </c>
      <c r="N127" s="38">
        <f t="shared" si="20"/>
        <v>164</v>
      </c>
      <c r="O127" s="54">
        <f t="shared" si="21"/>
        <v>38</v>
      </c>
      <c r="P127" s="38">
        <f t="shared" si="22"/>
        <v>-44</v>
      </c>
      <c r="Q127">
        <v>2</v>
      </c>
      <c r="R127" s="38">
        <f t="shared" si="23"/>
        <v>7154</v>
      </c>
      <c r="S127" s="39">
        <f t="shared" si="24"/>
        <v>4.041811846689895</v>
      </c>
      <c r="T127" s="39">
        <f t="shared" si="25"/>
        <v>15.470383275261325</v>
      </c>
      <c r="U127" s="39">
        <f t="shared" si="26"/>
        <v>5.29616724738676</v>
      </c>
      <c r="V127" s="39">
        <f t="shared" si="27"/>
        <v>3.3449477351916377</v>
      </c>
      <c r="W127" s="39">
        <f t="shared" si="28"/>
        <v>4.041811846689895</v>
      </c>
      <c r="X127" s="39">
        <f t="shared" si="29"/>
        <v>-2.0905923344947737</v>
      </c>
      <c r="Y127" s="39">
        <f t="shared" si="30"/>
        <v>-11.428571428571429</v>
      </c>
      <c r="Z127" s="39">
        <f t="shared" si="31"/>
        <v>-6.132404181184669</v>
      </c>
    </row>
    <row r="128" spans="1:26" ht="12.75">
      <c r="A128">
        <v>52016</v>
      </c>
      <c r="B128" t="s">
        <v>226</v>
      </c>
      <c r="C128">
        <v>5105</v>
      </c>
      <c r="D128">
        <v>42</v>
      </c>
      <c r="E128">
        <v>48</v>
      </c>
      <c r="F128">
        <v>-6</v>
      </c>
      <c r="G128">
        <v>41</v>
      </c>
      <c r="H128">
        <v>223</v>
      </c>
      <c r="I128">
        <v>1</v>
      </c>
      <c r="J128" s="38">
        <f t="shared" si="19"/>
        <v>265</v>
      </c>
      <c r="K128">
        <v>17</v>
      </c>
      <c r="L128">
        <v>222</v>
      </c>
      <c r="M128">
        <v>7</v>
      </c>
      <c r="N128" s="38">
        <f t="shared" si="20"/>
        <v>246</v>
      </c>
      <c r="O128" s="54">
        <f t="shared" si="21"/>
        <v>19</v>
      </c>
      <c r="P128" s="38">
        <f t="shared" si="22"/>
        <v>13</v>
      </c>
      <c r="Q128">
        <v>-4</v>
      </c>
      <c r="R128" s="38">
        <f t="shared" si="23"/>
        <v>5114</v>
      </c>
      <c r="S128" s="39">
        <f t="shared" si="24"/>
        <v>8.21998238575203</v>
      </c>
      <c r="T128" s="39">
        <f t="shared" si="25"/>
        <v>9.394265583716606</v>
      </c>
      <c r="U128" s="39">
        <f t="shared" si="26"/>
        <v>3.7185634602211564</v>
      </c>
      <c r="V128" s="39">
        <f t="shared" si="27"/>
        <v>0.19571386632742932</v>
      </c>
      <c r="W128" s="39">
        <f t="shared" si="28"/>
        <v>4.697132791858303</v>
      </c>
      <c r="X128" s="39">
        <f t="shared" si="29"/>
        <v>-1.1742831979645758</v>
      </c>
      <c r="Y128" s="39">
        <f t="shared" si="30"/>
        <v>-1.1742831979645758</v>
      </c>
      <c r="Z128" s="39">
        <f t="shared" si="31"/>
        <v>2.544280262256581</v>
      </c>
    </row>
    <row r="129" spans="1:26" ht="12.75">
      <c r="A129">
        <v>52017</v>
      </c>
      <c r="B129" t="s">
        <v>227</v>
      </c>
      <c r="C129">
        <v>4568</v>
      </c>
      <c r="D129">
        <v>37</v>
      </c>
      <c r="E129">
        <v>45</v>
      </c>
      <c r="F129">
        <v>-8</v>
      </c>
      <c r="G129">
        <v>57</v>
      </c>
      <c r="H129">
        <v>171</v>
      </c>
      <c r="I129">
        <v>0</v>
      </c>
      <c r="J129" s="38">
        <f t="shared" si="19"/>
        <v>228</v>
      </c>
      <c r="K129">
        <v>12</v>
      </c>
      <c r="L129">
        <v>172</v>
      </c>
      <c r="M129">
        <v>12</v>
      </c>
      <c r="N129" s="38">
        <f t="shared" si="20"/>
        <v>196</v>
      </c>
      <c r="O129" s="54">
        <f t="shared" si="21"/>
        <v>32</v>
      </c>
      <c r="P129" s="38">
        <f t="shared" si="22"/>
        <v>24</v>
      </c>
      <c r="Q129">
        <v>0</v>
      </c>
      <c r="R129" s="38">
        <f t="shared" si="23"/>
        <v>4592</v>
      </c>
      <c r="S129" s="39">
        <f t="shared" si="24"/>
        <v>8.078602620087336</v>
      </c>
      <c r="T129" s="39">
        <f t="shared" si="25"/>
        <v>9.825327510917031</v>
      </c>
      <c r="U129" s="39">
        <f t="shared" si="26"/>
        <v>6.986899563318778</v>
      </c>
      <c r="V129" s="39">
        <f t="shared" si="27"/>
        <v>-0.2183406113537118</v>
      </c>
      <c r="W129" s="39">
        <f t="shared" si="28"/>
        <v>9.825327510917031</v>
      </c>
      <c r="X129" s="39">
        <f t="shared" si="29"/>
        <v>-2.6200873362445414</v>
      </c>
      <c r="Y129" s="39">
        <f t="shared" si="30"/>
        <v>-1.7467248908296944</v>
      </c>
      <c r="Z129" s="39">
        <f t="shared" si="31"/>
        <v>5.240174672489083</v>
      </c>
    </row>
    <row r="130" spans="1:26" ht="12.75">
      <c r="A130">
        <v>52018</v>
      </c>
      <c r="B130" t="s">
        <v>228</v>
      </c>
      <c r="C130">
        <v>760</v>
      </c>
      <c r="D130">
        <v>7</v>
      </c>
      <c r="E130">
        <v>14</v>
      </c>
      <c r="F130">
        <v>-7</v>
      </c>
      <c r="G130">
        <v>12</v>
      </c>
      <c r="H130">
        <v>21</v>
      </c>
      <c r="I130">
        <v>1</v>
      </c>
      <c r="J130" s="38">
        <f t="shared" si="19"/>
        <v>34</v>
      </c>
      <c r="K130">
        <v>5</v>
      </c>
      <c r="L130">
        <v>27</v>
      </c>
      <c r="M130">
        <v>3</v>
      </c>
      <c r="N130" s="38">
        <f t="shared" si="20"/>
        <v>35</v>
      </c>
      <c r="O130" s="54">
        <f t="shared" si="21"/>
        <v>-1</v>
      </c>
      <c r="P130" s="38">
        <f t="shared" si="22"/>
        <v>-8</v>
      </c>
      <c r="Q130">
        <v>-1</v>
      </c>
      <c r="R130" s="38">
        <f t="shared" si="23"/>
        <v>751</v>
      </c>
      <c r="S130" s="39">
        <f t="shared" si="24"/>
        <v>9.265387160820648</v>
      </c>
      <c r="T130" s="39">
        <f t="shared" si="25"/>
        <v>18.530774321641296</v>
      </c>
      <c r="U130" s="39">
        <f t="shared" si="26"/>
        <v>-1.3236267372600927</v>
      </c>
      <c r="V130" s="39">
        <f t="shared" si="27"/>
        <v>-7.941760423560556</v>
      </c>
      <c r="W130" s="39">
        <f t="shared" si="28"/>
        <v>9.265387160820648</v>
      </c>
      <c r="X130" s="39">
        <f t="shared" si="29"/>
        <v>-2.6472534745201854</v>
      </c>
      <c r="Y130" s="39">
        <f t="shared" si="30"/>
        <v>-9.265387160820648</v>
      </c>
      <c r="Z130" s="39">
        <f t="shared" si="31"/>
        <v>-10.589013898080742</v>
      </c>
    </row>
    <row r="131" spans="1:26" ht="12.75">
      <c r="A131">
        <v>52019</v>
      </c>
      <c r="B131" t="s">
        <v>229</v>
      </c>
      <c r="C131">
        <v>1182</v>
      </c>
      <c r="D131">
        <v>5</v>
      </c>
      <c r="E131">
        <v>13</v>
      </c>
      <c r="F131">
        <v>-8</v>
      </c>
      <c r="G131">
        <v>10</v>
      </c>
      <c r="H131">
        <v>55</v>
      </c>
      <c r="I131">
        <v>0</v>
      </c>
      <c r="J131" s="38">
        <f t="shared" si="19"/>
        <v>65</v>
      </c>
      <c r="K131">
        <v>4</v>
      </c>
      <c r="L131">
        <v>43</v>
      </c>
      <c r="M131">
        <v>9</v>
      </c>
      <c r="N131" s="38">
        <f t="shared" si="20"/>
        <v>56</v>
      </c>
      <c r="O131" s="54">
        <f t="shared" si="21"/>
        <v>9</v>
      </c>
      <c r="P131" s="38">
        <f t="shared" si="22"/>
        <v>1</v>
      </c>
      <c r="Q131">
        <v>2</v>
      </c>
      <c r="R131" s="38">
        <f t="shared" si="23"/>
        <v>1185</v>
      </c>
      <c r="S131" s="39">
        <f t="shared" si="24"/>
        <v>4.224757076468102</v>
      </c>
      <c r="T131" s="39">
        <f t="shared" si="25"/>
        <v>10.984368398817068</v>
      </c>
      <c r="U131" s="39">
        <f t="shared" si="26"/>
        <v>7.604562737642586</v>
      </c>
      <c r="V131" s="39">
        <f t="shared" si="27"/>
        <v>10.139416983523446</v>
      </c>
      <c r="W131" s="39">
        <f t="shared" si="28"/>
        <v>5.069708491761723</v>
      </c>
      <c r="X131" s="39">
        <f t="shared" si="29"/>
        <v>-7.604562737642586</v>
      </c>
      <c r="Y131" s="39">
        <f t="shared" si="30"/>
        <v>-6.759611322348965</v>
      </c>
      <c r="Z131" s="39">
        <f t="shared" si="31"/>
        <v>0.8449514152936206</v>
      </c>
    </row>
    <row r="132" spans="1:26" ht="12.75">
      <c r="A132">
        <v>52020</v>
      </c>
      <c r="B132" t="s">
        <v>230</v>
      </c>
      <c r="C132">
        <v>2130</v>
      </c>
      <c r="D132">
        <v>13</v>
      </c>
      <c r="E132">
        <v>32</v>
      </c>
      <c r="F132">
        <v>-19</v>
      </c>
      <c r="G132">
        <v>13</v>
      </c>
      <c r="H132">
        <v>45</v>
      </c>
      <c r="I132">
        <v>2</v>
      </c>
      <c r="J132" s="38">
        <f t="shared" si="19"/>
        <v>60</v>
      </c>
      <c r="K132">
        <v>4</v>
      </c>
      <c r="L132">
        <v>50</v>
      </c>
      <c r="M132">
        <v>10</v>
      </c>
      <c r="N132" s="38">
        <f t="shared" si="20"/>
        <v>64</v>
      </c>
      <c r="O132" s="54">
        <f t="shared" si="21"/>
        <v>-4</v>
      </c>
      <c r="P132" s="38">
        <f t="shared" si="22"/>
        <v>-23</v>
      </c>
      <c r="Q132">
        <v>2</v>
      </c>
      <c r="R132" s="38">
        <f t="shared" si="23"/>
        <v>2109</v>
      </c>
      <c r="S132" s="39">
        <f t="shared" si="24"/>
        <v>6.1335220570889355</v>
      </c>
      <c r="T132" s="39">
        <f t="shared" si="25"/>
        <v>15.097900448218919</v>
      </c>
      <c r="U132" s="39">
        <f t="shared" si="26"/>
        <v>-1.8872375560273649</v>
      </c>
      <c r="V132" s="39">
        <f t="shared" si="27"/>
        <v>-2.359046945034206</v>
      </c>
      <c r="W132" s="39">
        <f t="shared" si="28"/>
        <v>4.246284501061571</v>
      </c>
      <c r="X132" s="39">
        <f t="shared" si="29"/>
        <v>-3.7744751120547297</v>
      </c>
      <c r="Y132" s="39">
        <f t="shared" si="30"/>
        <v>-8.964378391129983</v>
      </c>
      <c r="Z132" s="39">
        <f t="shared" si="31"/>
        <v>-10.851615947157347</v>
      </c>
    </row>
    <row r="133" spans="1:26" ht="12.75">
      <c r="A133">
        <v>52021</v>
      </c>
      <c r="B133" t="s">
        <v>231</v>
      </c>
      <c r="C133">
        <v>1094</v>
      </c>
      <c r="D133">
        <v>5</v>
      </c>
      <c r="E133">
        <v>13</v>
      </c>
      <c r="F133">
        <v>-8</v>
      </c>
      <c r="G133">
        <v>6</v>
      </c>
      <c r="H133">
        <v>20</v>
      </c>
      <c r="I133">
        <v>2</v>
      </c>
      <c r="J133" s="38">
        <f t="shared" si="19"/>
        <v>28</v>
      </c>
      <c r="K133">
        <v>8</v>
      </c>
      <c r="L133">
        <v>22</v>
      </c>
      <c r="M133">
        <v>5</v>
      </c>
      <c r="N133" s="38">
        <f t="shared" si="20"/>
        <v>35</v>
      </c>
      <c r="O133" s="54">
        <f t="shared" si="21"/>
        <v>-7</v>
      </c>
      <c r="P133" s="38">
        <f t="shared" si="22"/>
        <v>-15</v>
      </c>
      <c r="Q133">
        <v>0</v>
      </c>
      <c r="R133" s="38">
        <f t="shared" si="23"/>
        <v>1079</v>
      </c>
      <c r="S133" s="39">
        <f t="shared" si="24"/>
        <v>4.601932811780948</v>
      </c>
      <c r="T133" s="39">
        <f t="shared" si="25"/>
        <v>11.965025310630464</v>
      </c>
      <c r="U133" s="39">
        <f t="shared" si="26"/>
        <v>-6.4427059364933275</v>
      </c>
      <c r="V133" s="39">
        <f t="shared" si="27"/>
        <v>-1.8407731247123793</v>
      </c>
      <c r="W133" s="39">
        <f t="shared" si="28"/>
        <v>-1.8407731247123793</v>
      </c>
      <c r="X133" s="39">
        <f t="shared" si="29"/>
        <v>-2.761159687068569</v>
      </c>
      <c r="Y133" s="39">
        <f t="shared" si="30"/>
        <v>-7.363092498849517</v>
      </c>
      <c r="Z133" s="39">
        <f t="shared" si="31"/>
        <v>-13.805798435342844</v>
      </c>
    </row>
    <row r="134" spans="1:26" ht="12.75">
      <c r="A134">
        <v>52022</v>
      </c>
      <c r="B134" t="s">
        <v>232</v>
      </c>
      <c r="C134">
        <v>14783</v>
      </c>
      <c r="D134">
        <v>112</v>
      </c>
      <c r="E134">
        <v>162</v>
      </c>
      <c r="F134">
        <v>-50</v>
      </c>
      <c r="G134">
        <v>113</v>
      </c>
      <c r="H134">
        <v>327</v>
      </c>
      <c r="I134">
        <v>19</v>
      </c>
      <c r="J134" s="38">
        <f t="shared" si="19"/>
        <v>459</v>
      </c>
      <c r="K134">
        <v>61</v>
      </c>
      <c r="L134">
        <v>326</v>
      </c>
      <c r="M134">
        <v>12</v>
      </c>
      <c r="N134" s="38">
        <f t="shared" si="20"/>
        <v>399</v>
      </c>
      <c r="O134" s="54">
        <f t="shared" si="21"/>
        <v>60</v>
      </c>
      <c r="P134" s="38">
        <f t="shared" si="22"/>
        <v>10</v>
      </c>
      <c r="Q134">
        <v>3</v>
      </c>
      <c r="R134" s="38">
        <f t="shared" si="23"/>
        <v>14796</v>
      </c>
      <c r="S134" s="39">
        <f t="shared" si="24"/>
        <v>7.572940261672132</v>
      </c>
      <c r="T134" s="39">
        <f t="shared" si="25"/>
        <v>10.953717164204335</v>
      </c>
      <c r="U134" s="39">
        <f t="shared" si="26"/>
        <v>4.056932283038642</v>
      </c>
      <c r="V134" s="39">
        <f t="shared" si="27"/>
        <v>0.06761553805064403</v>
      </c>
      <c r="W134" s="39">
        <f t="shared" si="28"/>
        <v>3.51600797863349</v>
      </c>
      <c r="X134" s="39">
        <f t="shared" si="29"/>
        <v>0.47330876635450825</v>
      </c>
      <c r="Y134" s="39">
        <f t="shared" si="30"/>
        <v>-3.380776902532202</v>
      </c>
      <c r="Z134" s="39">
        <f t="shared" si="31"/>
        <v>0.6761553805064404</v>
      </c>
    </row>
    <row r="135" spans="1:26" ht="12.75">
      <c r="A135">
        <v>52023</v>
      </c>
      <c r="B135" t="s">
        <v>233</v>
      </c>
      <c r="C135">
        <v>807</v>
      </c>
      <c r="D135">
        <v>6</v>
      </c>
      <c r="E135">
        <v>19</v>
      </c>
      <c r="F135">
        <v>-13</v>
      </c>
      <c r="G135">
        <v>5</v>
      </c>
      <c r="H135">
        <v>19</v>
      </c>
      <c r="I135">
        <v>1</v>
      </c>
      <c r="J135" s="38">
        <f t="shared" si="19"/>
        <v>25</v>
      </c>
      <c r="K135">
        <v>8</v>
      </c>
      <c r="L135">
        <v>26</v>
      </c>
      <c r="M135">
        <v>3</v>
      </c>
      <c r="N135" s="38">
        <f t="shared" si="20"/>
        <v>37</v>
      </c>
      <c r="O135" s="54">
        <f t="shared" si="21"/>
        <v>-12</v>
      </c>
      <c r="P135" s="38">
        <f t="shared" si="22"/>
        <v>-25</v>
      </c>
      <c r="Q135">
        <v>0</v>
      </c>
      <c r="R135" s="38">
        <f t="shared" si="23"/>
        <v>782</v>
      </c>
      <c r="S135" s="39">
        <f t="shared" si="24"/>
        <v>7.551919446192574</v>
      </c>
      <c r="T135" s="39">
        <f t="shared" si="25"/>
        <v>23.91441157960982</v>
      </c>
      <c r="U135" s="39">
        <f t="shared" si="26"/>
        <v>-15.103838892385149</v>
      </c>
      <c r="V135" s="39">
        <f t="shared" si="27"/>
        <v>-8.81057268722467</v>
      </c>
      <c r="W135" s="39">
        <f t="shared" si="28"/>
        <v>-3.775959723096287</v>
      </c>
      <c r="X135" s="39">
        <f t="shared" si="29"/>
        <v>-2.5173064820641913</v>
      </c>
      <c r="Y135" s="39">
        <f t="shared" si="30"/>
        <v>-16.36249213341724</v>
      </c>
      <c r="Z135" s="39">
        <f t="shared" si="31"/>
        <v>-31.46633102580239</v>
      </c>
    </row>
    <row r="136" spans="1:26" ht="12.75">
      <c r="A136">
        <v>52024</v>
      </c>
      <c r="B136" t="s">
        <v>234</v>
      </c>
      <c r="C136">
        <v>543</v>
      </c>
      <c r="D136">
        <v>2</v>
      </c>
      <c r="E136">
        <v>5</v>
      </c>
      <c r="F136">
        <v>-3</v>
      </c>
      <c r="G136">
        <v>3</v>
      </c>
      <c r="H136">
        <v>20</v>
      </c>
      <c r="I136">
        <v>2</v>
      </c>
      <c r="J136" s="38">
        <f t="shared" si="19"/>
        <v>25</v>
      </c>
      <c r="K136">
        <v>0</v>
      </c>
      <c r="L136">
        <v>18</v>
      </c>
      <c r="M136">
        <v>1</v>
      </c>
      <c r="N136" s="38">
        <f t="shared" si="20"/>
        <v>19</v>
      </c>
      <c r="O136" s="54">
        <f t="shared" si="21"/>
        <v>6</v>
      </c>
      <c r="P136" s="38">
        <f t="shared" si="22"/>
        <v>3</v>
      </c>
      <c r="Q136">
        <v>0</v>
      </c>
      <c r="R136" s="38">
        <f t="shared" si="23"/>
        <v>546</v>
      </c>
      <c r="S136" s="39">
        <f t="shared" si="24"/>
        <v>3.6730945821854912</v>
      </c>
      <c r="T136" s="39">
        <f t="shared" si="25"/>
        <v>9.182736455463727</v>
      </c>
      <c r="U136" s="39">
        <f t="shared" si="26"/>
        <v>11.019283746556475</v>
      </c>
      <c r="V136" s="39">
        <f t="shared" si="27"/>
        <v>3.6730945821854912</v>
      </c>
      <c r="W136" s="39">
        <f t="shared" si="28"/>
        <v>5.5096418732782375</v>
      </c>
      <c r="X136" s="39">
        <f t="shared" si="29"/>
        <v>1.8365472910927456</v>
      </c>
      <c r="Y136" s="39">
        <f t="shared" si="30"/>
        <v>-5.5096418732782375</v>
      </c>
      <c r="Z136" s="39">
        <f t="shared" si="31"/>
        <v>5.5096418732782375</v>
      </c>
    </row>
    <row r="137" spans="1:26" ht="12.75">
      <c r="A137">
        <v>52025</v>
      </c>
      <c r="B137" t="s">
        <v>235</v>
      </c>
      <c r="C137">
        <v>447</v>
      </c>
      <c r="D137">
        <v>3</v>
      </c>
      <c r="E137">
        <v>4</v>
      </c>
      <c r="F137">
        <v>-1</v>
      </c>
      <c r="G137">
        <v>5</v>
      </c>
      <c r="H137">
        <v>7</v>
      </c>
      <c r="I137">
        <v>1</v>
      </c>
      <c r="J137" s="38">
        <f t="shared" si="19"/>
        <v>13</v>
      </c>
      <c r="K137">
        <v>0</v>
      </c>
      <c r="L137">
        <v>8</v>
      </c>
      <c r="M137">
        <v>1</v>
      </c>
      <c r="N137" s="38">
        <f t="shared" si="20"/>
        <v>9</v>
      </c>
      <c r="O137" s="54">
        <f t="shared" si="21"/>
        <v>4</v>
      </c>
      <c r="P137" s="38">
        <f t="shared" si="22"/>
        <v>3</v>
      </c>
      <c r="Q137">
        <v>1</v>
      </c>
      <c r="R137" s="38">
        <f t="shared" si="23"/>
        <v>451</v>
      </c>
      <c r="S137" s="39">
        <f t="shared" si="24"/>
        <v>6.6815144766147</v>
      </c>
      <c r="T137" s="39">
        <f t="shared" si="25"/>
        <v>8.908685968819599</v>
      </c>
      <c r="U137" s="39">
        <f t="shared" si="26"/>
        <v>8.908685968819599</v>
      </c>
      <c r="V137" s="39">
        <f t="shared" si="27"/>
        <v>-2.2271714922048997</v>
      </c>
      <c r="W137" s="39">
        <f t="shared" si="28"/>
        <v>11.135857461024498</v>
      </c>
      <c r="X137" s="39">
        <f t="shared" si="29"/>
        <v>0</v>
      </c>
      <c r="Y137" s="39">
        <f t="shared" si="30"/>
        <v>-2.2271714922048997</v>
      </c>
      <c r="Z137" s="39">
        <f t="shared" si="31"/>
        <v>6.6815144766147</v>
      </c>
    </row>
    <row r="138" spans="1:26" ht="12.75">
      <c r="A138">
        <v>52026</v>
      </c>
      <c r="B138" t="s">
        <v>236</v>
      </c>
      <c r="C138">
        <v>2695</v>
      </c>
      <c r="D138">
        <v>14</v>
      </c>
      <c r="E138">
        <v>39</v>
      </c>
      <c r="F138">
        <v>-25</v>
      </c>
      <c r="G138">
        <v>52</v>
      </c>
      <c r="H138">
        <v>81</v>
      </c>
      <c r="I138">
        <v>13</v>
      </c>
      <c r="J138" s="38">
        <f t="shared" si="19"/>
        <v>146</v>
      </c>
      <c r="K138">
        <v>27</v>
      </c>
      <c r="L138">
        <v>88</v>
      </c>
      <c r="M138">
        <v>2</v>
      </c>
      <c r="N138" s="38">
        <f t="shared" si="20"/>
        <v>117</v>
      </c>
      <c r="O138" s="54">
        <f t="shared" si="21"/>
        <v>29</v>
      </c>
      <c r="P138" s="38">
        <f t="shared" si="22"/>
        <v>4</v>
      </c>
      <c r="Q138">
        <v>6</v>
      </c>
      <c r="R138" s="38">
        <f t="shared" si="23"/>
        <v>2705</v>
      </c>
      <c r="S138" s="39">
        <f t="shared" si="24"/>
        <v>5.185185185185185</v>
      </c>
      <c r="T138" s="39">
        <f t="shared" si="25"/>
        <v>14.444444444444445</v>
      </c>
      <c r="U138" s="39">
        <f t="shared" si="26"/>
        <v>10.74074074074074</v>
      </c>
      <c r="V138" s="39">
        <f t="shared" si="27"/>
        <v>-2.5925925925925926</v>
      </c>
      <c r="W138" s="39">
        <f t="shared" si="28"/>
        <v>9.25925925925926</v>
      </c>
      <c r="X138" s="39">
        <f t="shared" si="29"/>
        <v>4.0740740740740735</v>
      </c>
      <c r="Y138" s="39">
        <f t="shared" si="30"/>
        <v>-9.25925925925926</v>
      </c>
      <c r="Z138" s="39">
        <f t="shared" si="31"/>
        <v>1.4814814814814814</v>
      </c>
    </row>
    <row r="139" spans="1:26" ht="12.75">
      <c r="A139">
        <v>52027</v>
      </c>
      <c r="B139" t="s">
        <v>237</v>
      </c>
      <c r="C139">
        <v>812</v>
      </c>
      <c r="D139">
        <v>6</v>
      </c>
      <c r="E139">
        <v>14</v>
      </c>
      <c r="F139">
        <v>-8</v>
      </c>
      <c r="G139">
        <v>7</v>
      </c>
      <c r="H139">
        <v>19</v>
      </c>
      <c r="I139">
        <v>0</v>
      </c>
      <c r="J139" s="38">
        <f t="shared" si="19"/>
        <v>26</v>
      </c>
      <c r="K139">
        <v>7</v>
      </c>
      <c r="L139">
        <v>14</v>
      </c>
      <c r="M139">
        <v>0</v>
      </c>
      <c r="N139" s="38">
        <f t="shared" si="20"/>
        <v>21</v>
      </c>
      <c r="O139" s="54">
        <f t="shared" si="21"/>
        <v>5</v>
      </c>
      <c r="P139" s="38">
        <f t="shared" si="22"/>
        <v>-3</v>
      </c>
      <c r="Q139">
        <v>1</v>
      </c>
      <c r="R139" s="38">
        <f t="shared" si="23"/>
        <v>810</v>
      </c>
      <c r="S139" s="39">
        <f t="shared" si="24"/>
        <v>7.398273736128237</v>
      </c>
      <c r="T139" s="39">
        <f t="shared" si="25"/>
        <v>17.26263871763255</v>
      </c>
      <c r="U139" s="39">
        <f t="shared" si="26"/>
        <v>6.165228113440198</v>
      </c>
      <c r="V139" s="39">
        <f t="shared" si="27"/>
        <v>6.165228113440198</v>
      </c>
      <c r="W139" s="39">
        <f t="shared" si="28"/>
        <v>0</v>
      </c>
      <c r="X139" s="39">
        <f t="shared" si="29"/>
        <v>0</v>
      </c>
      <c r="Y139" s="39">
        <f t="shared" si="30"/>
        <v>-9.864364981504316</v>
      </c>
      <c r="Z139" s="39">
        <f t="shared" si="31"/>
        <v>-3.6991368680641186</v>
      </c>
    </row>
    <row r="140" spans="1:26" ht="12.75">
      <c r="A140">
        <v>52028</v>
      </c>
      <c r="B140" t="s">
        <v>238</v>
      </c>
      <c r="C140">
        <v>3796</v>
      </c>
      <c r="D140">
        <v>22</v>
      </c>
      <c r="E140">
        <v>50</v>
      </c>
      <c r="F140">
        <v>-28</v>
      </c>
      <c r="G140">
        <v>30</v>
      </c>
      <c r="H140">
        <v>97</v>
      </c>
      <c r="I140">
        <v>4</v>
      </c>
      <c r="J140" s="38">
        <f t="shared" si="19"/>
        <v>131</v>
      </c>
      <c r="K140">
        <v>22</v>
      </c>
      <c r="L140">
        <v>101</v>
      </c>
      <c r="M140">
        <v>5</v>
      </c>
      <c r="N140" s="38">
        <f t="shared" si="20"/>
        <v>128</v>
      </c>
      <c r="O140" s="54">
        <f t="shared" si="21"/>
        <v>3</v>
      </c>
      <c r="P140" s="38">
        <f t="shared" si="22"/>
        <v>-25</v>
      </c>
      <c r="Q140">
        <v>-1</v>
      </c>
      <c r="R140" s="38">
        <f t="shared" si="23"/>
        <v>3770</v>
      </c>
      <c r="S140" s="39">
        <f t="shared" si="24"/>
        <v>5.815490351572826</v>
      </c>
      <c r="T140" s="39">
        <f t="shared" si="25"/>
        <v>13.217023526301876</v>
      </c>
      <c r="U140" s="39">
        <f t="shared" si="26"/>
        <v>0.7930214115781126</v>
      </c>
      <c r="V140" s="39">
        <f t="shared" si="27"/>
        <v>-1.0573618821041502</v>
      </c>
      <c r="W140" s="39">
        <f t="shared" si="28"/>
        <v>2.1147237642083003</v>
      </c>
      <c r="X140" s="39">
        <f t="shared" si="29"/>
        <v>-0.26434047052603754</v>
      </c>
      <c r="Y140" s="39">
        <f t="shared" si="30"/>
        <v>-7.4015331747290505</v>
      </c>
      <c r="Z140" s="39">
        <f t="shared" si="31"/>
        <v>-6.608511763150938</v>
      </c>
    </row>
    <row r="141" spans="1:26" ht="12.75">
      <c r="A141">
        <v>52030</v>
      </c>
      <c r="B141" t="s">
        <v>239</v>
      </c>
      <c r="C141">
        <v>1354</v>
      </c>
      <c r="D141">
        <v>10</v>
      </c>
      <c r="E141">
        <v>11</v>
      </c>
      <c r="F141">
        <v>-1</v>
      </c>
      <c r="G141">
        <v>25</v>
      </c>
      <c r="H141">
        <v>40</v>
      </c>
      <c r="I141">
        <v>3</v>
      </c>
      <c r="J141" s="38">
        <f t="shared" si="19"/>
        <v>68</v>
      </c>
      <c r="K141">
        <v>0</v>
      </c>
      <c r="L141">
        <v>33</v>
      </c>
      <c r="M141">
        <v>14</v>
      </c>
      <c r="N141" s="38">
        <f t="shared" si="20"/>
        <v>47</v>
      </c>
      <c r="O141" s="54">
        <f t="shared" si="21"/>
        <v>21</v>
      </c>
      <c r="P141" s="38">
        <f t="shared" si="22"/>
        <v>20</v>
      </c>
      <c r="Q141">
        <v>-3</v>
      </c>
      <c r="R141" s="38">
        <f t="shared" si="23"/>
        <v>1371</v>
      </c>
      <c r="S141" s="39">
        <f t="shared" si="24"/>
        <v>7.339449541284404</v>
      </c>
      <c r="T141" s="39">
        <f t="shared" si="25"/>
        <v>8.073394495412844</v>
      </c>
      <c r="U141" s="39">
        <f t="shared" si="26"/>
        <v>15.412844036697248</v>
      </c>
      <c r="V141" s="39">
        <f t="shared" si="27"/>
        <v>5.137614678899082</v>
      </c>
      <c r="W141" s="39">
        <f t="shared" si="28"/>
        <v>18.34862385321101</v>
      </c>
      <c r="X141" s="39">
        <f t="shared" si="29"/>
        <v>-8.073394495412844</v>
      </c>
      <c r="Y141" s="39">
        <f t="shared" si="30"/>
        <v>-0.7339449541284404</v>
      </c>
      <c r="Z141" s="39">
        <f t="shared" si="31"/>
        <v>14.678899082568808</v>
      </c>
    </row>
    <row r="142" spans="1:26" ht="12.75">
      <c r="A142">
        <v>52031</v>
      </c>
      <c r="B142" t="s">
        <v>240</v>
      </c>
      <c r="C142">
        <v>2422</v>
      </c>
      <c r="D142">
        <v>16</v>
      </c>
      <c r="E142">
        <v>38</v>
      </c>
      <c r="F142">
        <v>-22</v>
      </c>
      <c r="G142">
        <v>18</v>
      </c>
      <c r="H142">
        <v>49</v>
      </c>
      <c r="I142">
        <v>0</v>
      </c>
      <c r="J142" s="38">
        <f t="shared" si="19"/>
        <v>67</v>
      </c>
      <c r="K142">
        <v>6</v>
      </c>
      <c r="L142">
        <v>40</v>
      </c>
      <c r="M142">
        <v>5</v>
      </c>
      <c r="N142" s="38">
        <f t="shared" si="20"/>
        <v>51</v>
      </c>
      <c r="O142" s="54">
        <f t="shared" si="21"/>
        <v>16</v>
      </c>
      <c r="P142" s="38">
        <f t="shared" si="22"/>
        <v>-6</v>
      </c>
      <c r="Q142">
        <v>2</v>
      </c>
      <c r="R142" s="38">
        <f t="shared" si="23"/>
        <v>2418</v>
      </c>
      <c r="S142" s="39">
        <f t="shared" si="24"/>
        <v>6.6115702479338845</v>
      </c>
      <c r="T142" s="39">
        <f t="shared" si="25"/>
        <v>15.702479338842977</v>
      </c>
      <c r="U142" s="39">
        <f t="shared" si="26"/>
        <v>6.6115702479338845</v>
      </c>
      <c r="V142" s="39">
        <f t="shared" si="27"/>
        <v>3.71900826446281</v>
      </c>
      <c r="W142" s="39">
        <f t="shared" si="28"/>
        <v>4.958677685950414</v>
      </c>
      <c r="X142" s="39">
        <f t="shared" si="29"/>
        <v>-2.066115702479339</v>
      </c>
      <c r="Y142" s="39">
        <f t="shared" si="30"/>
        <v>-9.09090909090909</v>
      </c>
      <c r="Z142" s="39">
        <f t="shared" si="31"/>
        <v>-2.479338842975207</v>
      </c>
    </row>
    <row r="143" spans="1:26" ht="12.75">
      <c r="A143">
        <v>52032</v>
      </c>
      <c r="B143" t="s">
        <v>241</v>
      </c>
      <c r="C143">
        <v>29181</v>
      </c>
      <c r="D143">
        <v>182</v>
      </c>
      <c r="E143">
        <v>427</v>
      </c>
      <c r="F143">
        <v>-245</v>
      </c>
      <c r="G143">
        <v>262</v>
      </c>
      <c r="H143">
        <v>806</v>
      </c>
      <c r="I143">
        <v>14</v>
      </c>
      <c r="J143" s="38">
        <f t="shared" si="19"/>
        <v>1082</v>
      </c>
      <c r="K143">
        <v>19</v>
      </c>
      <c r="L143">
        <v>703</v>
      </c>
      <c r="M143">
        <v>168</v>
      </c>
      <c r="N143" s="38">
        <f t="shared" si="20"/>
        <v>890</v>
      </c>
      <c r="O143" s="54">
        <f t="shared" si="21"/>
        <v>192</v>
      </c>
      <c r="P143" s="38">
        <f t="shared" si="22"/>
        <v>-53</v>
      </c>
      <c r="Q143">
        <v>-6</v>
      </c>
      <c r="R143" s="38">
        <f t="shared" si="23"/>
        <v>29122</v>
      </c>
      <c r="S143" s="39">
        <f t="shared" si="24"/>
        <v>6.243246488173851</v>
      </c>
      <c r="T143" s="39">
        <f t="shared" si="25"/>
        <v>14.647616760715573</v>
      </c>
      <c r="U143" s="39">
        <f t="shared" si="26"/>
        <v>6.586282009502083</v>
      </c>
      <c r="V143" s="39">
        <f t="shared" si="27"/>
        <v>3.5332658696808057</v>
      </c>
      <c r="W143" s="39">
        <f t="shared" si="28"/>
        <v>8.335763168276074</v>
      </c>
      <c r="X143" s="39">
        <f t="shared" si="29"/>
        <v>-5.282747028454796</v>
      </c>
      <c r="Y143" s="39">
        <f t="shared" si="30"/>
        <v>-8.40437027254172</v>
      </c>
      <c r="Z143" s="39">
        <f t="shared" si="31"/>
        <v>-1.8180882630396378</v>
      </c>
    </row>
    <row r="144" spans="1:26" ht="12.75">
      <c r="A144">
        <v>52033</v>
      </c>
      <c r="B144" t="s">
        <v>242</v>
      </c>
      <c r="C144">
        <v>6456</v>
      </c>
      <c r="D144">
        <v>34</v>
      </c>
      <c r="E144">
        <v>79</v>
      </c>
      <c r="F144">
        <v>-45</v>
      </c>
      <c r="G144">
        <v>54</v>
      </c>
      <c r="H144">
        <v>119</v>
      </c>
      <c r="I144">
        <v>10</v>
      </c>
      <c r="J144" s="38">
        <f t="shared" si="19"/>
        <v>183</v>
      </c>
      <c r="K144">
        <v>29</v>
      </c>
      <c r="L144">
        <v>167</v>
      </c>
      <c r="M144">
        <v>2</v>
      </c>
      <c r="N144" s="38">
        <f t="shared" si="20"/>
        <v>198</v>
      </c>
      <c r="O144" s="54">
        <f t="shared" si="21"/>
        <v>-15</v>
      </c>
      <c r="P144" s="38">
        <f t="shared" si="22"/>
        <v>-60</v>
      </c>
      <c r="Q144">
        <v>2</v>
      </c>
      <c r="R144" s="38">
        <f t="shared" si="23"/>
        <v>6398</v>
      </c>
      <c r="S144" s="39">
        <f t="shared" si="24"/>
        <v>5.290182044499767</v>
      </c>
      <c r="T144" s="39">
        <f t="shared" si="25"/>
        <v>12.291893573984751</v>
      </c>
      <c r="U144" s="39">
        <f t="shared" si="26"/>
        <v>-2.3339038431616617</v>
      </c>
      <c r="V144" s="39">
        <f t="shared" si="27"/>
        <v>-7.468492298117318</v>
      </c>
      <c r="W144" s="39">
        <f t="shared" si="28"/>
        <v>3.8898397386027694</v>
      </c>
      <c r="X144" s="39">
        <f t="shared" si="29"/>
        <v>1.2447487163528863</v>
      </c>
      <c r="Y144" s="39">
        <f t="shared" si="30"/>
        <v>-7.001711529484985</v>
      </c>
      <c r="Z144" s="39">
        <f t="shared" si="31"/>
        <v>-9.335615372646647</v>
      </c>
    </row>
    <row r="145" spans="1:26" ht="12.75">
      <c r="A145">
        <v>52034</v>
      </c>
      <c r="B145" t="s">
        <v>243</v>
      </c>
      <c r="C145">
        <v>5128</v>
      </c>
      <c r="D145">
        <v>41</v>
      </c>
      <c r="E145">
        <v>47</v>
      </c>
      <c r="F145">
        <v>-6</v>
      </c>
      <c r="G145">
        <v>45</v>
      </c>
      <c r="H145">
        <v>169</v>
      </c>
      <c r="I145">
        <v>9</v>
      </c>
      <c r="J145" s="38">
        <f t="shared" si="19"/>
        <v>223</v>
      </c>
      <c r="K145">
        <v>11</v>
      </c>
      <c r="L145">
        <v>173</v>
      </c>
      <c r="M145">
        <v>33</v>
      </c>
      <c r="N145" s="38">
        <f t="shared" si="20"/>
        <v>217</v>
      </c>
      <c r="O145" s="54">
        <f t="shared" si="21"/>
        <v>6</v>
      </c>
      <c r="P145" s="38">
        <f t="shared" si="22"/>
        <v>0</v>
      </c>
      <c r="Q145">
        <v>3</v>
      </c>
      <c r="R145" s="38">
        <f t="shared" si="23"/>
        <v>5131</v>
      </c>
      <c r="S145" s="39">
        <f t="shared" si="24"/>
        <v>7.992981772102545</v>
      </c>
      <c r="T145" s="39">
        <f t="shared" si="25"/>
        <v>9.162686421678528</v>
      </c>
      <c r="U145" s="39">
        <f t="shared" si="26"/>
        <v>1.1697046495759822</v>
      </c>
      <c r="V145" s="39">
        <f t="shared" si="27"/>
        <v>-0.7798030997173213</v>
      </c>
      <c r="W145" s="39">
        <f t="shared" si="28"/>
        <v>6.628326347597231</v>
      </c>
      <c r="X145" s="39">
        <f t="shared" si="29"/>
        <v>-4.678818598303929</v>
      </c>
      <c r="Y145" s="39">
        <f t="shared" si="30"/>
        <v>-1.1697046495759822</v>
      </c>
      <c r="Z145" s="39">
        <f t="shared" si="31"/>
        <v>0</v>
      </c>
    </row>
    <row r="146" spans="1:26" ht="12.75">
      <c r="A146">
        <v>52035</v>
      </c>
      <c r="B146" t="s">
        <v>244</v>
      </c>
      <c r="C146">
        <v>3657</v>
      </c>
      <c r="D146">
        <v>21</v>
      </c>
      <c r="E146">
        <v>56</v>
      </c>
      <c r="F146">
        <v>-35</v>
      </c>
      <c r="G146">
        <v>19</v>
      </c>
      <c r="H146">
        <v>106</v>
      </c>
      <c r="I146">
        <v>1</v>
      </c>
      <c r="J146" s="38">
        <f t="shared" si="19"/>
        <v>126</v>
      </c>
      <c r="K146">
        <v>10</v>
      </c>
      <c r="L146">
        <v>91</v>
      </c>
      <c r="M146">
        <v>19</v>
      </c>
      <c r="N146" s="38">
        <f t="shared" si="20"/>
        <v>120</v>
      </c>
      <c r="O146" s="54">
        <f t="shared" si="21"/>
        <v>6</v>
      </c>
      <c r="P146" s="38">
        <f t="shared" si="22"/>
        <v>-29</v>
      </c>
      <c r="Q146">
        <v>4</v>
      </c>
      <c r="R146" s="38">
        <f t="shared" si="23"/>
        <v>3632</v>
      </c>
      <c r="S146" s="39">
        <f t="shared" si="24"/>
        <v>5.762107284949924</v>
      </c>
      <c r="T146" s="39">
        <f t="shared" si="25"/>
        <v>15.365619426533133</v>
      </c>
      <c r="U146" s="39">
        <f t="shared" si="26"/>
        <v>1.64631636712855</v>
      </c>
      <c r="V146" s="39">
        <f t="shared" si="27"/>
        <v>4.115790917821375</v>
      </c>
      <c r="W146" s="39">
        <f t="shared" si="28"/>
        <v>2.4694745506928246</v>
      </c>
      <c r="X146" s="39">
        <f t="shared" si="29"/>
        <v>-4.938949101385649</v>
      </c>
      <c r="Y146" s="39">
        <f t="shared" si="30"/>
        <v>-9.603512141583208</v>
      </c>
      <c r="Z146" s="39">
        <f t="shared" si="31"/>
        <v>-7.957195774454657</v>
      </c>
    </row>
    <row r="147" spans="1:26" ht="12.75">
      <c r="A147">
        <v>52036</v>
      </c>
      <c r="B147" t="s">
        <v>245</v>
      </c>
      <c r="C147">
        <v>609</v>
      </c>
      <c r="D147">
        <v>3</v>
      </c>
      <c r="E147">
        <v>8</v>
      </c>
      <c r="F147">
        <v>-5</v>
      </c>
      <c r="G147">
        <v>4</v>
      </c>
      <c r="H147">
        <v>18</v>
      </c>
      <c r="I147">
        <v>0</v>
      </c>
      <c r="J147" s="38">
        <f t="shared" si="19"/>
        <v>22</v>
      </c>
      <c r="K147">
        <v>5</v>
      </c>
      <c r="L147">
        <v>13</v>
      </c>
      <c r="M147">
        <v>3</v>
      </c>
      <c r="N147" s="38">
        <f t="shared" si="20"/>
        <v>21</v>
      </c>
      <c r="O147" s="54">
        <f t="shared" si="21"/>
        <v>1</v>
      </c>
      <c r="P147" s="38">
        <f t="shared" si="22"/>
        <v>-4</v>
      </c>
      <c r="Q147">
        <v>0</v>
      </c>
      <c r="R147" s="38">
        <f t="shared" si="23"/>
        <v>605</v>
      </c>
      <c r="S147" s="39">
        <f t="shared" si="24"/>
        <v>4.942339373970346</v>
      </c>
      <c r="T147" s="39">
        <f t="shared" si="25"/>
        <v>13.179571663920923</v>
      </c>
      <c r="U147" s="39">
        <f t="shared" si="26"/>
        <v>1.6474464579901154</v>
      </c>
      <c r="V147" s="39">
        <f t="shared" si="27"/>
        <v>8.237232289950576</v>
      </c>
      <c r="W147" s="39">
        <f t="shared" si="28"/>
        <v>-1.6474464579901154</v>
      </c>
      <c r="X147" s="39">
        <f t="shared" si="29"/>
        <v>-4.942339373970346</v>
      </c>
      <c r="Y147" s="39">
        <f t="shared" si="30"/>
        <v>-8.237232289950576</v>
      </c>
      <c r="Z147" s="39">
        <f t="shared" si="31"/>
        <v>-6.589785831960461</v>
      </c>
    </row>
    <row r="148" spans="1:26" ht="12.75">
      <c r="A148">
        <v>52037</v>
      </c>
      <c r="B148" t="s">
        <v>224</v>
      </c>
      <c r="C148">
        <v>2963</v>
      </c>
      <c r="D148">
        <v>18</v>
      </c>
      <c r="E148">
        <v>55</v>
      </c>
      <c r="F148">
        <v>-37</v>
      </c>
      <c r="G148">
        <v>35</v>
      </c>
      <c r="H148">
        <v>66</v>
      </c>
      <c r="I148">
        <v>0</v>
      </c>
      <c r="J148" s="38">
        <f t="shared" si="19"/>
        <v>101</v>
      </c>
      <c r="K148">
        <v>11</v>
      </c>
      <c r="L148">
        <v>79</v>
      </c>
      <c r="M148">
        <v>5</v>
      </c>
      <c r="N148" s="38">
        <f t="shared" si="20"/>
        <v>95</v>
      </c>
      <c r="O148" s="54">
        <f t="shared" si="21"/>
        <v>6</v>
      </c>
      <c r="P148" s="38">
        <f t="shared" si="22"/>
        <v>-31</v>
      </c>
      <c r="Q148">
        <v>0</v>
      </c>
      <c r="R148" s="38">
        <f t="shared" si="23"/>
        <v>2932</v>
      </c>
      <c r="S148" s="39">
        <f t="shared" si="24"/>
        <v>6.106870229007633</v>
      </c>
      <c r="T148" s="39">
        <f t="shared" si="25"/>
        <v>18.6598812553011</v>
      </c>
      <c r="U148" s="39">
        <f t="shared" si="26"/>
        <v>2.035623409669211</v>
      </c>
      <c r="V148" s="39">
        <f t="shared" si="27"/>
        <v>-4.410517387616625</v>
      </c>
      <c r="W148" s="39">
        <f t="shared" si="28"/>
        <v>8.142493638676845</v>
      </c>
      <c r="X148" s="39">
        <f t="shared" si="29"/>
        <v>-1.6963528413910094</v>
      </c>
      <c r="Y148" s="39">
        <f t="shared" si="30"/>
        <v>-12.553011026293468</v>
      </c>
      <c r="Z148" s="39">
        <f t="shared" si="31"/>
        <v>-10.517387616624259</v>
      </c>
    </row>
    <row r="149" spans="1:26" ht="12">
      <c r="A149" s="45"/>
      <c r="B149" s="45" t="s">
        <v>241</v>
      </c>
      <c r="C149" s="45">
        <f aca="true" t="shared" si="32" ref="C149:R149">SUM(C114:C148)</f>
        <v>137857</v>
      </c>
      <c r="D149" s="45">
        <f t="shared" si="32"/>
        <v>899</v>
      </c>
      <c r="E149" s="45">
        <f t="shared" si="32"/>
        <v>1798</v>
      </c>
      <c r="F149" s="45">
        <f t="shared" si="32"/>
        <v>-899</v>
      </c>
      <c r="G149" s="45">
        <f t="shared" si="32"/>
        <v>1206</v>
      </c>
      <c r="H149" s="45">
        <f t="shared" si="32"/>
        <v>3803</v>
      </c>
      <c r="I149" s="45">
        <f t="shared" si="32"/>
        <v>118</v>
      </c>
      <c r="J149" s="45">
        <f t="shared" si="32"/>
        <v>5127</v>
      </c>
      <c r="K149" s="45">
        <f t="shared" si="32"/>
        <v>430</v>
      </c>
      <c r="L149" s="45">
        <f t="shared" si="32"/>
        <v>3753</v>
      </c>
      <c r="M149" s="45">
        <f t="shared" si="32"/>
        <v>442</v>
      </c>
      <c r="N149" s="45">
        <f t="shared" si="32"/>
        <v>4625</v>
      </c>
      <c r="O149" s="45">
        <f t="shared" si="32"/>
        <v>502</v>
      </c>
      <c r="P149" s="45">
        <f t="shared" si="32"/>
        <v>-397</v>
      </c>
      <c r="Q149" s="45">
        <f t="shared" si="32"/>
        <v>23</v>
      </c>
      <c r="R149" s="46">
        <f t="shared" si="32"/>
        <v>137483</v>
      </c>
      <c r="S149" s="61">
        <f t="shared" si="24"/>
        <v>6.530108229824943</v>
      </c>
      <c r="T149" s="61">
        <f t="shared" si="25"/>
        <v>13.060216459649887</v>
      </c>
      <c r="U149" s="61">
        <f t="shared" si="26"/>
        <v>3.646400813539624</v>
      </c>
      <c r="V149" s="61">
        <f t="shared" si="27"/>
        <v>0.36318733202585896</v>
      </c>
      <c r="W149" s="61">
        <f t="shared" si="28"/>
        <v>5.636667393041331</v>
      </c>
      <c r="X149" s="61">
        <f t="shared" si="29"/>
        <v>-2.353453911527566</v>
      </c>
      <c r="Y149" s="61">
        <f t="shared" si="30"/>
        <v>-6.530108229824943</v>
      </c>
      <c r="Z149" s="61">
        <f t="shared" si="31"/>
        <v>-2.8837074162853202</v>
      </c>
    </row>
    <row r="150" ht="12">
      <c r="A150" s="31" t="s">
        <v>305</v>
      </c>
    </row>
    <row r="152" spans="1:10" ht="63" customHeight="1">
      <c r="A152" s="64" t="s">
        <v>312</v>
      </c>
      <c r="B152" s="65"/>
      <c r="C152" s="65"/>
      <c r="D152" s="65"/>
      <c r="E152" s="65"/>
      <c r="F152" s="65"/>
      <c r="G152" s="65"/>
      <c r="H152" s="65"/>
      <c r="I152" s="65"/>
      <c r="J152" s="65"/>
    </row>
    <row r="154" ht="13.5">
      <c r="A154" s="56" t="s">
        <v>313</v>
      </c>
    </row>
    <row r="156" ht="13.5">
      <c r="A156" s="56" t="s">
        <v>323</v>
      </c>
    </row>
  </sheetData>
  <mergeCells count="33">
    <mergeCell ref="Z4:Z7"/>
    <mergeCell ref="Y4:Y7"/>
    <mergeCell ref="U5:U7"/>
    <mergeCell ref="V5:V7"/>
    <mergeCell ref="W5:W7"/>
    <mergeCell ref="X5:X7"/>
    <mergeCell ref="Q4:Q7"/>
    <mergeCell ref="S4:S7"/>
    <mergeCell ref="T4:T7"/>
    <mergeCell ref="U4:X4"/>
    <mergeCell ref="A46:J46"/>
    <mergeCell ref="Q59:Q62"/>
    <mergeCell ref="S59:S62"/>
    <mergeCell ref="T59:T62"/>
    <mergeCell ref="U59:X59"/>
    <mergeCell ref="Y59:Y62"/>
    <mergeCell ref="Z59:Z62"/>
    <mergeCell ref="U60:U62"/>
    <mergeCell ref="V60:V62"/>
    <mergeCell ref="W60:W62"/>
    <mergeCell ref="X60:X62"/>
    <mergeCell ref="A101:J101"/>
    <mergeCell ref="Q110:Q113"/>
    <mergeCell ref="S110:S113"/>
    <mergeCell ref="T110:T113"/>
    <mergeCell ref="A152:J152"/>
    <mergeCell ref="U110:X110"/>
    <mergeCell ref="Y110:Y113"/>
    <mergeCell ref="Z110:Z113"/>
    <mergeCell ref="U111:U113"/>
    <mergeCell ref="V111:V113"/>
    <mergeCell ref="W111:W113"/>
    <mergeCell ref="X111:X113"/>
  </mergeCells>
  <printOptions/>
  <pageMargins left="0.2" right="0.19" top="0.26" bottom="0.34" header="0.2" footer="0.2"/>
  <pageSetup fitToHeight="1" fitToWidth="1"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sheetPr>
    <pageSetUpPr fitToPage="1"/>
  </sheetPr>
  <dimension ref="A1:AH81"/>
  <sheetViews>
    <sheetView tabSelected="1" workbookViewId="0" topLeftCell="A40">
      <selection activeCell="AC73" sqref="AC73"/>
    </sheetView>
  </sheetViews>
  <sheetFormatPr defaultColWidth="9.140625" defaultRowHeight="12.75"/>
  <cols>
    <col min="1" max="1" width="13.140625" style="37" customWidth="1"/>
    <col min="2" max="2" width="10.28125" style="37" customWidth="1"/>
    <col min="3" max="3" width="7.421875" style="37" customWidth="1"/>
    <col min="4" max="5" width="6.7109375" style="37" customWidth="1"/>
    <col min="6" max="6" width="6.57421875" style="37" customWidth="1"/>
    <col min="7" max="7" width="7.28125" style="37" customWidth="1"/>
    <col min="8" max="8" width="6.140625" style="37" customWidth="1"/>
    <col min="9" max="9" width="8.00390625" style="37" customWidth="1"/>
    <col min="10" max="10" width="5.7109375" style="37" customWidth="1"/>
    <col min="11" max="11" width="11.421875" style="37" customWidth="1"/>
    <col min="12" max="12" width="6.8515625" style="37" customWidth="1"/>
    <col min="13" max="13" width="7.421875" style="37" customWidth="1"/>
    <col min="14" max="14" width="6.421875" style="37" bestFit="1" customWidth="1"/>
    <col min="15" max="15" width="9.00390625" style="37" customWidth="1"/>
    <col min="16" max="16" width="12.7109375" style="37" customWidth="1"/>
    <col min="17" max="17" width="9.7109375" style="37" customWidth="1"/>
    <col min="18" max="18" width="7.7109375" style="37" customWidth="1"/>
    <col min="19" max="19" width="8.7109375" style="37" customWidth="1"/>
    <col min="20" max="23" width="9.140625" style="37" customWidth="1"/>
    <col min="24" max="24" width="7.57421875" style="37" customWidth="1"/>
    <col min="25" max="25" width="6.8515625" style="37" customWidth="1"/>
    <col min="26" max="16384" width="9.140625" style="37" customWidth="1"/>
  </cols>
  <sheetData>
    <row r="1" spans="1:17" s="4" customFormat="1" ht="14.25">
      <c r="A1" s="1" t="s">
        <v>338</v>
      </c>
      <c r="B1" s="3"/>
      <c r="C1" s="3"/>
      <c r="D1" s="3"/>
      <c r="E1" s="3"/>
      <c r="F1" s="3"/>
      <c r="G1" s="3"/>
      <c r="H1" s="3"/>
      <c r="I1" s="3"/>
      <c r="J1" s="3"/>
      <c r="K1" s="3"/>
      <c r="L1" s="3"/>
      <c r="M1" s="3"/>
      <c r="N1" s="3"/>
      <c r="O1" s="3"/>
      <c r="P1" s="3"/>
      <c r="Q1" s="3"/>
    </row>
    <row r="2" spans="1:17" s="4" customFormat="1" ht="12">
      <c r="A2" s="2"/>
      <c r="B2" s="3"/>
      <c r="C2" s="3"/>
      <c r="D2" s="3"/>
      <c r="E2" s="3"/>
      <c r="F2" s="3"/>
      <c r="G2" s="3"/>
      <c r="H2" s="3"/>
      <c r="I2" s="3"/>
      <c r="J2" s="3"/>
      <c r="K2" s="3"/>
      <c r="L2" s="3"/>
      <c r="M2" s="3"/>
      <c r="N2" s="3"/>
      <c r="O2" s="3"/>
      <c r="P2" s="3"/>
      <c r="Q2" s="3"/>
    </row>
    <row r="3" spans="2:17" s="7" customFormat="1" ht="12">
      <c r="B3" s="8"/>
      <c r="C3" s="8"/>
      <c r="D3" s="8"/>
      <c r="E3" s="8"/>
      <c r="F3" s="8"/>
      <c r="G3" s="8"/>
      <c r="H3" s="8"/>
      <c r="I3" s="8"/>
      <c r="J3" s="8"/>
      <c r="K3" s="8"/>
      <c r="L3" s="8"/>
      <c r="M3" s="8"/>
      <c r="N3" s="8"/>
      <c r="O3" s="8"/>
      <c r="P3" s="8"/>
      <c r="Q3" s="8"/>
    </row>
    <row r="4" spans="1:25" s="7" customFormat="1" ht="12.75" customHeight="1">
      <c r="A4" s="9"/>
      <c r="B4" s="10"/>
      <c r="C4" s="11" t="s">
        <v>0</v>
      </c>
      <c r="D4" s="12"/>
      <c r="E4" s="13"/>
      <c r="F4" s="11" t="s">
        <v>1</v>
      </c>
      <c r="G4" s="12"/>
      <c r="H4" s="12"/>
      <c r="I4" s="12"/>
      <c r="J4" s="12"/>
      <c r="K4" s="12"/>
      <c r="L4" s="12"/>
      <c r="M4" s="12"/>
      <c r="N4" s="14"/>
      <c r="O4" s="10"/>
      <c r="P4" s="77" t="s">
        <v>328</v>
      </c>
      <c r="Q4" s="10"/>
      <c r="R4" s="69" t="s">
        <v>2</v>
      </c>
      <c r="S4" s="69" t="s">
        <v>3</v>
      </c>
      <c r="T4" s="66" t="s">
        <v>4</v>
      </c>
      <c r="U4" s="67"/>
      <c r="V4" s="67"/>
      <c r="W4" s="68"/>
      <c r="X4" s="69" t="s">
        <v>6</v>
      </c>
      <c r="Y4" s="69" t="s">
        <v>5</v>
      </c>
    </row>
    <row r="5" spans="1:25" s="7" customFormat="1" ht="11.25" customHeight="1">
      <c r="A5" s="15" t="s">
        <v>7</v>
      </c>
      <c r="B5" s="16" t="s">
        <v>8</v>
      </c>
      <c r="C5" s="17"/>
      <c r="D5" s="17"/>
      <c r="E5" s="17"/>
      <c r="F5" s="11" t="s">
        <v>9</v>
      </c>
      <c r="G5" s="12"/>
      <c r="H5" s="12"/>
      <c r="I5" s="13"/>
      <c r="J5" s="11" t="s">
        <v>10</v>
      </c>
      <c r="K5" s="12"/>
      <c r="L5" s="12"/>
      <c r="M5" s="13"/>
      <c r="N5" s="18"/>
      <c r="O5" s="16"/>
      <c r="P5" s="78"/>
      <c r="Q5" s="16" t="s">
        <v>8</v>
      </c>
      <c r="R5" s="70"/>
      <c r="S5" s="70"/>
      <c r="T5" s="72" t="s">
        <v>11</v>
      </c>
      <c r="U5" s="72" t="s">
        <v>12</v>
      </c>
      <c r="V5" s="72" t="s">
        <v>13</v>
      </c>
      <c r="W5" s="84" t="s">
        <v>14</v>
      </c>
      <c r="X5" s="70"/>
      <c r="Y5" s="70"/>
    </row>
    <row r="6" spans="1:25" s="7" customFormat="1" ht="11.25" customHeight="1">
      <c r="A6" s="15" t="s">
        <v>15</v>
      </c>
      <c r="B6" s="16" t="s">
        <v>16</v>
      </c>
      <c r="C6" s="19" t="s">
        <v>17</v>
      </c>
      <c r="D6" s="19" t="s">
        <v>18</v>
      </c>
      <c r="E6" s="19" t="s">
        <v>19</v>
      </c>
      <c r="F6" s="20" t="s">
        <v>20</v>
      </c>
      <c r="G6" s="20" t="s">
        <v>20</v>
      </c>
      <c r="H6" s="20" t="s">
        <v>21</v>
      </c>
      <c r="I6" s="20"/>
      <c r="J6" s="20" t="s">
        <v>22</v>
      </c>
      <c r="K6" s="20" t="s">
        <v>22</v>
      </c>
      <c r="L6" s="20" t="s">
        <v>21</v>
      </c>
      <c r="M6" s="20"/>
      <c r="N6" s="16" t="s">
        <v>19</v>
      </c>
      <c r="O6" s="16" t="s">
        <v>19</v>
      </c>
      <c r="P6" s="78"/>
      <c r="Q6" s="16" t="s">
        <v>16</v>
      </c>
      <c r="R6" s="70"/>
      <c r="S6" s="70"/>
      <c r="T6" s="73"/>
      <c r="U6" s="73"/>
      <c r="V6" s="73"/>
      <c r="W6" s="85"/>
      <c r="X6" s="70"/>
      <c r="Y6" s="70"/>
    </row>
    <row r="7" spans="1:25" s="7" customFormat="1" ht="11.25" customHeight="1">
      <c r="A7" s="21"/>
      <c r="B7" s="22" t="s">
        <v>308</v>
      </c>
      <c r="C7" s="23" t="s">
        <v>23</v>
      </c>
      <c r="D7" s="24"/>
      <c r="E7" s="24"/>
      <c r="F7" s="24" t="s">
        <v>24</v>
      </c>
      <c r="G7" s="24" t="s">
        <v>25</v>
      </c>
      <c r="H7" s="24" t="s">
        <v>26</v>
      </c>
      <c r="I7" s="24" t="s">
        <v>11</v>
      </c>
      <c r="J7" s="24" t="s">
        <v>24</v>
      </c>
      <c r="K7" s="24" t="s">
        <v>25</v>
      </c>
      <c r="L7" s="24" t="s">
        <v>27</v>
      </c>
      <c r="M7" s="24" t="s">
        <v>11</v>
      </c>
      <c r="N7" s="25"/>
      <c r="O7" s="22" t="s">
        <v>28</v>
      </c>
      <c r="P7" s="79"/>
      <c r="Q7" s="22" t="s">
        <v>310</v>
      </c>
      <c r="R7" s="71"/>
      <c r="S7" s="71"/>
      <c r="T7" s="73"/>
      <c r="U7" s="73"/>
      <c r="V7" s="73"/>
      <c r="W7" s="85"/>
      <c r="X7" s="71"/>
      <c r="Y7" s="71"/>
    </row>
    <row r="8" spans="1:34" s="38" customFormat="1" ht="12">
      <c r="A8" s="38" t="s">
        <v>181</v>
      </c>
      <c r="B8" s="38">
        <v>340349</v>
      </c>
      <c r="C8" s="38">
        <v>2217</v>
      </c>
      <c r="D8" s="38">
        <v>4019</v>
      </c>
      <c r="E8" s="38">
        <v>-1802</v>
      </c>
      <c r="F8" s="38">
        <v>2198</v>
      </c>
      <c r="G8" s="38">
        <v>7785</v>
      </c>
      <c r="H8" s="38">
        <v>302</v>
      </c>
      <c r="I8" s="38">
        <v>10285</v>
      </c>
      <c r="J8" s="38">
        <v>1334</v>
      </c>
      <c r="K8" s="38">
        <v>7549</v>
      </c>
      <c r="L8" s="38">
        <v>858</v>
      </c>
      <c r="M8" s="38">
        <v>9741</v>
      </c>
      <c r="N8" s="38">
        <v>544</v>
      </c>
      <c r="O8" s="38">
        <v>-1258</v>
      </c>
      <c r="P8" s="38">
        <v>81</v>
      </c>
      <c r="Q8" s="38">
        <v>339172</v>
      </c>
      <c r="R8" s="39">
        <v>6.525184652129957</v>
      </c>
      <c r="S8" s="39">
        <v>11.828920666175144</v>
      </c>
      <c r="T8" s="39">
        <v>1.6011278532966604</v>
      </c>
      <c r="U8" s="39">
        <v>0.6946069363566394</v>
      </c>
      <c r="V8" s="39">
        <v>2.542967767000578</v>
      </c>
      <c r="W8" s="39">
        <v>-1.6364468500605573</v>
      </c>
      <c r="X8" s="39">
        <v>-5.303736014045188</v>
      </c>
      <c r="Y8" s="39">
        <v>-3.7026081607485275</v>
      </c>
      <c r="AA8" s="28"/>
      <c r="AB8" s="28"/>
      <c r="AC8" s="28"/>
      <c r="AD8" s="28"/>
      <c r="AE8" s="28"/>
      <c r="AF8" s="28"/>
      <c r="AG8" s="28"/>
      <c r="AH8" s="28"/>
    </row>
    <row r="9" spans="1:25" s="38" customFormat="1" ht="12">
      <c r="A9" s="38" t="s">
        <v>104</v>
      </c>
      <c r="B9" s="38">
        <v>998976</v>
      </c>
      <c r="C9" s="38">
        <v>6610</v>
      </c>
      <c r="D9" s="38">
        <v>11346</v>
      </c>
      <c r="E9" s="38">
        <v>-4736</v>
      </c>
      <c r="F9" s="38">
        <v>7364</v>
      </c>
      <c r="G9" s="38">
        <v>28974</v>
      </c>
      <c r="H9" s="38">
        <v>2001</v>
      </c>
      <c r="I9" s="38">
        <v>38339</v>
      </c>
      <c r="J9" s="38">
        <v>1938</v>
      </c>
      <c r="K9" s="38">
        <v>27597</v>
      </c>
      <c r="L9" s="38">
        <v>8186</v>
      </c>
      <c r="M9" s="38">
        <v>37721</v>
      </c>
      <c r="N9" s="38">
        <v>618</v>
      </c>
      <c r="O9" s="38">
        <v>-4118</v>
      </c>
      <c r="P9" s="38">
        <v>659</v>
      </c>
      <c r="Q9" s="38">
        <v>995517</v>
      </c>
      <c r="R9" s="39">
        <v>6.628250888822372</v>
      </c>
      <c r="S9" s="39">
        <v>11.377327471191927</v>
      </c>
      <c r="T9" s="39">
        <v>0.6197063614662974</v>
      </c>
      <c r="U9" s="39">
        <v>1.3808020384127695</v>
      </c>
      <c r="V9" s="39">
        <v>5.440981743229984</v>
      </c>
      <c r="W9" s="39">
        <v>-6.2020774201764555</v>
      </c>
      <c r="X9" s="39">
        <v>-4.749076582369554</v>
      </c>
      <c r="Y9" s="39">
        <v>-4.129370220903257</v>
      </c>
    </row>
    <row r="10" spans="1:25" s="38" customFormat="1" ht="12">
      <c r="A10" s="38" t="s">
        <v>255</v>
      </c>
      <c r="B10" s="38">
        <v>220539</v>
      </c>
      <c r="C10" s="38">
        <v>1174</v>
      </c>
      <c r="D10" s="38">
        <v>2845</v>
      </c>
      <c r="E10" s="38">
        <v>-1671</v>
      </c>
      <c r="F10" s="38">
        <v>1551</v>
      </c>
      <c r="G10" s="38">
        <v>5467</v>
      </c>
      <c r="H10" s="38">
        <v>354</v>
      </c>
      <c r="I10" s="38">
        <v>7372</v>
      </c>
      <c r="J10" s="38">
        <v>791</v>
      </c>
      <c r="K10" s="38">
        <v>5100</v>
      </c>
      <c r="L10" s="38">
        <v>736</v>
      </c>
      <c r="M10" s="38">
        <v>6627</v>
      </c>
      <c r="N10" s="38">
        <v>745</v>
      </c>
      <c r="O10" s="38">
        <v>-926</v>
      </c>
      <c r="P10" s="38">
        <v>77</v>
      </c>
      <c r="Q10" s="38">
        <v>219690</v>
      </c>
      <c r="R10" s="39">
        <v>5.333587746377454</v>
      </c>
      <c r="S10" s="39">
        <v>12.925091259321853</v>
      </c>
      <c r="T10" s="39">
        <v>3.3846021048136308</v>
      </c>
      <c r="U10" s="39">
        <v>1.6673140570021512</v>
      </c>
      <c r="V10" s="39">
        <v>3.4527484559172614</v>
      </c>
      <c r="W10" s="39">
        <v>-1.7354604081057812</v>
      </c>
      <c r="X10" s="39">
        <v>-7.591503512944399</v>
      </c>
      <c r="Y10" s="39">
        <v>-4.2069014081307685</v>
      </c>
    </row>
    <row r="11" spans="1:25" s="38" customFormat="1" ht="12">
      <c r="A11" s="38" t="s">
        <v>137</v>
      </c>
      <c r="B11" s="38">
        <v>332887</v>
      </c>
      <c r="C11" s="38">
        <v>1949</v>
      </c>
      <c r="D11" s="38">
        <v>4209</v>
      </c>
      <c r="E11" s="38">
        <v>-2260</v>
      </c>
      <c r="F11" s="38">
        <v>1972</v>
      </c>
      <c r="G11" s="38">
        <v>6884</v>
      </c>
      <c r="H11" s="38">
        <v>522</v>
      </c>
      <c r="I11" s="38">
        <v>9378</v>
      </c>
      <c r="J11" s="38">
        <v>1010</v>
      </c>
      <c r="K11" s="38">
        <v>6446</v>
      </c>
      <c r="L11" s="38">
        <v>971</v>
      </c>
      <c r="M11" s="38">
        <v>8427</v>
      </c>
      <c r="N11" s="38">
        <v>951</v>
      </c>
      <c r="O11" s="38">
        <v>-1309</v>
      </c>
      <c r="P11" s="38">
        <v>299</v>
      </c>
      <c r="Q11" s="38">
        <v>331877</v>
      </c>
      <c r="R11" s="39">
        <v>5.8637350999753295</v>
      </c>
      <c r="S11" s="39">
        <v>12.663140603281766</v>
      </c>
      <c r="T11" s="39">
        <v>2.861165767099301</v>
      </c>
      <c r="U11" s="39">
        <v>1.3177608895788582</v>
      </c>
      <c r="V11" s="39">
        <v>2.8942602186640674</v>
      </c>
      <c r="W11" s="39">
        <v>-1.350855341143624</v>
      </c>
      <c r="X11" s="39">
        <v>-6.799405503306436</v>
      </c>
      <c r="Y11" s="39">
        <v>-3.9382397362071346</v>
      </c>
    </row>
    <row r="12" spans="1:25" s="38" customFormat="1" ht="12">
      <c r="A12" s="38" t="s">
        <v>59</v>
      </c>
      <c r="B12" s="38">
        <v>383477</v>
      </c>
      <c r="C12" s="38">
        <v>2366</v>
      </c>
      <c r="D12" s="38">
        <v>4734</v>
      </c>
      <c r="E12" s="38">
        <v>-2368</v>
      </c>
      <c r="F12" s="38">
        <v>2419</v>
      </c>
      <c r="G12" s="38">
        <v>10411</v>
      </c>
      <c r="H12" s="38">
        <v>570</v>
      </c>
      <c r="I12" s="38">
        <v>13400</v>
      </c>
      <c r="J12" s="38">
        <v>841</v>
      </c>
      <c r="K12" s="38">
        <v>9513</v>
      </c>
      <c r="L12" s="38">
        <v>1631</v>
      </c>
      <c r="M12" s="38">
        <v>11985</v>
      </c>
      <c r="N12" s="38">
        <v>1415</v>
      </c>
      <c r="O12" s="38">
        <v>-953</v>
      </c>
      <c r="P12" s="38">
        <v>19</v>
      </c>
      <c r="Q12" s="38">
        <v>382543</v>
      </c>
      <c r="R12" s="39">
        <v>6.177384402496019</v>
      </c>
      <c r="S12" s="39">
        <v>12.359990600767604</v>
      </c>
      <c r="T12" s="39">
        <v>3.6944205112138064</v>
      </c>
      <c r="U12" s="39">
        <v>2.3445863032296805</v>
      </c>
      <c r="V12" s="39">
        <v>4.119996866922534</v>
      </c>
      <c r="W12" s="39">
        <v>-2.770162658938409</v>
      </c>
      <c r="X12" s="39">
        <v>-6.182606198271586</v>
      </c>
      <c r="Y12" s="39">
        <v>-2.488185687057779</v>
      </c>
    </row>
    <row r="13" spans="1:25" s="38" customFormat="1" ht="12">
      <c r="A13" s="38" t="s">
        <v>46</v>
      </c>
      <c r="B13" s="38">
        <v>192835</v>
      </c>
      <c r="C13" s="38">
        <v>969</v>
      </c>
      <c r="D13" s="38">
        <v>2514</v>
      </c>
      <c r="E13" s="38">
        <v>-1545</v>
      </c>
      <c r="F13" s="38">
        <v>1043</v>
      </c>
      <c r="G13" s="38">
        <v>4093</v>
      </c>
      <c r="H13" s="38">
        <v>178</v>
      </c>
      <c r="I13" s="38">
        <v>5314</v>
      </c>
      <c r="J13" s="38">
        <v>496</v>
      </c>
      <c r="K13" s="38">
        <v>4027</v>
      </c>
      <c r="L13" s="38">
        <v>414</v>
      </c>
      <c r="M13" s="38">
        <v>4937</v>
      </c>
      <c r="N13" s="38">
        <v>377</v>
      </c>
      <c r="O13" s="38">
        <v>-1168</v>
      </c>
      <c r="P13" s="38">
        <v>18</v>
      </c>
      <c r="Q13" s="38">
        <v>191685</v>
      </c>
      <c r="R13" s="39">
        <v>5.040049932383231</v>
      </c>
      <c r="S13" s="39">
        <v>13.07604285862894</v>
      </c>
      <c r="T13" s="39">
        <v>1.960886299802351</v>
      </c>
      <c r="U13" s="39">
        <v>0.34328513471340893</v>
      </c>
      <c r="V13" s="39">
        <v>2.845105586185374</v>
      </c>
      <c r="W13" s="39">
        <v>-1.2275044210964319</v>
      </c>
      <c r="X13" s="39">
        <v>-8.03599292624571</v>
      </c>
      <c r="Y13" s="39">
        <v>-6.075106626443358</v>
      </c>
    </row>
    <row r="14" spans="1:25" s="38" customFormat="1" ht="12">
      <c r="A14" s="38" t="s">
        <v>166</v>
      </c>
      <c r="B14" s="38">
        <v>418300</v>
      </c>
      <c r="C14" s="38">
        <v>2824</v>
      </c>
      <c r="D14" s="38">
        <v>4846</v>
      </c>
      <c r="E14" s="38">
        <v>-2022</v>
      </c>
      <c r="F14" s="38">
        <v>3010</v>
      </c>
      <c r="G14" s="38">
        <v>14324</v>
      </c>
      <c r="H14" s="38">
        <v>398</v>
      </c>
      <c r="I14" s="38">
        <v>17732</v>
      </c>
      <c r="J14" s="38">
        <v>1133</v>
      </c>
      <c r="K14" s="38">
        <v>13317</v>
      </c>
      <c r="L14" s="38">
        <v>1441</v>
      </c>
      <c r="M14" s="38">
        <v>15891</v>
      </c>
      <c r="N14" s="38">
        <v>1841</v>
      </c>
      <c r="O14" s="38">
        <v>-181</v>
      </c>
      <c r="P14" s="38">
        <v>3</v>
      </c>
      <c r="Q14" s="38">
        <v>418122</v>
      </c>
      <c r="R14" s="39">
        <v>6.752572266152732</v>
      </c>
      <c r="S14" s="39">
        <v>11.587452266917895</v>
      </c>
      <c r="T14" s="39">
        <v>4.402084115434553</v>
      </c>
      <c r="U14" s="39">
        <v>2.407875450430524</v>
      </c>
      <c r="V14" s="39">
        <v>4.488165065003073</v>
      </c>
      <c r="W14" s="39">
        <v>-2.493956399999044</v>
      </c>
      <c r="X14" s="39">
        <v>-4.834880000765164</v>
      </c>
      <c r="Y14" s="39">
        <v>-0.43279588533061064</v>
      </c>
    </row>
    <row r="15" spans="1:25" s="38" customFormat="1" ht="12">
      <c r="A15" s="38" t="s">
        <v>85</v>
      </c>
      <c r="B15" s="38">
        <v>291413</v>
      </c>
      <c r="C15" s="38">
        <v>1831</v>
      </c>
      <c r="D15" s="38">
        <v>3285</v>
      </c>
      <c r="E15" s="38">
        <v>-1454</v>
      </c>
      <c r="F15" s="38">
        <v>2007</v>
      </c>
      <c r="G15" s="38">
        <v>9229</v>
      </c>
      <c r="H15" s="38">
        <v>452</v>
      </c>
      <c r="I15" s="38">
        <v>11688</v>
      </c>
      <c r="J15" s="38">
        <v>736</v>
      </c>
      <c r="K15" s="38">
        <v>8156</v>
      </c>
      <c r="L15" s="38">
        <v>1114</v>
      </c>
      <c r="M15" s="38">
        <v>10006</v>
      </c>
      <c r="N15" s="38">
        <v>1682</v>
      </c>
      <c r="O15" s="38">
        <v>228</v>
      </c>
      <c r="P15" s="38">
        <v>56</v>
      </c>
      <c r="Q15" s="38">
        <v>291697</v>
      </c>
      <c r="R15" s="39">
        <v>6.28011867400662</v>
      </c>
      <c r="S15" s="39">
        <v>11.26717085970057</v>
      </c>
      <c r="T15" s="39">
        <v>5.769065870933443</v>
      </c>
      <c r="U15" s="39">
        <v>3.680266159043748</v>
      </c>
      <c r="V15" s="39">
        <v>4.359383306751728</v>
      </c>
      <c r="W15" s="39">
        <v>-2.2705835948620328</v>
      </c>
      <c r="X15" s="39">
        <v>-4.987052185693951</v>
      </c>
      <c r="Y15" s="39">
        <v>0.7820136852394917</v>
      </c>
    </row>
    <row r="16" spans="1:25" s="38" customFormat="1" ht="12">
      <c r="A16" s="38" t="s">
        <v>277</v>
      </c>
      <c r="B16" s="38">
        <v>256534</v>
      </c>
      <c r="C16" s="38">
        <v>1752</v>
      </c>
      <c r="D16" s="38">
        <v>2430</v>
      </c>
      <c r="E16" s="38">
        <v>-678</v>
      </c>
      <c r="F16" s="38">
        <v>2531</v>
      </c>
      <c r="G16" s="38">
        <v>6808</v>
      </c>
      <c r="H16" s="38">
        <v>841</v>
      </c>
      <c r="I16" s="38">
        <v>10180</v>
      </c>
      <c r="J16" s="38">
        <v>371</v>
      </c>
      <c r="K16" s="38">
        <v>6449</v>
      </c>
      <c r="L16" s="38">
        <v>2271</v>
      </c>
      <c r="M16" s="38">
        <v>9091</v>
      </c>
      <c r="N16" s="38">
        <v>1089</v>
      </c>
      <c r="O16" s="38">
        <v>411</v>
      </c>
      <c r="P16" s="38">
        <v>128</v>
      </c>
      <c r="Q16" s="38">
        <v>257073</v>
      </c>
      <c r="R16" s="39">
        <v>6.822336922978075</v>
      </c>
      <c r="S16" s="39">
        <v>9.462487855500413</v>
      </c>
      <c r="T16" s="39">
        <v>4.240596409316852</v>
      </c>
      <c r="U16" s="39">
        <v>1.3979560247426535</v>
      </c>
      <c r="V16" s="39">
        <v>8.411100316000367</v>
      </c>
      <c r="W16" s="39">
        <v>-5.568459931426168</v>
      </c>
      <c r="X16" s="39">
        <v>-2.640150932522337</v>
      </c>
      <c r="Y16" s="39">
        <v>1.600445476794514</v>
      </c>
    </row>
    <row r="17" spans="1:25" s="38" customFormat="1" ht="12">
      <c r="A17" s="38" t="s">
        <v>241</v>
      </c>
      <c r="B17" s="38">
        <v>266033</v>
      </c>
      <c r="C17" s="38">
        <v>1759</v>
      </c>
      <c r="D17" s="38">
        <v>3449</v>
      </c>
      <c r="E17" s="38">
        <v>-1690</v>
      </c>
      <c r="F17" s="38">
        <v>2296</v>
      </c>
      <c r="G17" s="38">
        <v>7688</v>
      </c>
      <c r="H17" s="38">
        <v>252</v>
      </c>
      <c r="I17" s="38">
        <v>10236</v>
      </c>
      <c r="J17" s="38">
        <v>859</v>
      </c>
      <c r="K17" s="38">
        <v>7608</v>
      </c>
      <c r="L17" s="38">
        <v>1019</v>
      </c>
      <c r="M17" s="38">
        <v>9486</v>
      </c>
      <c r="N17" s="38">
        <v>750</v>
      </c>
      <c r="O17" s="38">
        <v>-940</v>
      </c>
      <c r="P17" s="38">
        <v>86</v>
      </c>
      <c r="Q17" s="38">
        <v>265179</v>
      </c>
      <c r="R17" s="39">
        <v>6.622591357122957</v>
      </c>
      <c r="S17" s="39">
        <v>12.985399426217782</v>
      </c>
      <c r="T17" s="39">
        <v>2.823731391610129</v>
      </c>
      <c r="U17" s="39">
        <v>0.3011980151050805</v>
      </c>
      <c r="V17" s="39">
        <v>5.410269346325007</v>
      </c>
      <c r="W17" s="39">
        <v>-2.8877359698199587</v>
      </c>
      <c r="X17" s="39">
        <v>-6.362808069094824</v>
      </c>
      <c r="Y17" s="39">
        <v>-3.5390766774846956</v>
      </c>
    </row>
    <row r="18" spans="1:25" s="41" customFormat="1" ht="12">
      <c r="A18" s="46" t="s">
        <v>298</v>
      </c>
      <c r="B18" s="46">
        <f aca="true" t="shared" si="0" ref="B18:O18">SUM(B8:B17)</f>
        <v>3701343</v>
      </c>
      <c r="C18" s="46">
        <f t="shared" si="0"/>
        <v>23451</v>
      </c>
      <c r="D18" s="46">
        <f t="shared" si="0"/>
        <v>43677</v>
      </c>
      <c r="E18" s="46">
        <f t="shared" si="0"/>
        <v>-20226</v>
      </c>
      <c r="F18" s="46">
        <f t="shared" si="0"/>
        <v>26391</v>
      </c>
      <c r="G18" s="46">
        <f t="shared" si="0"/>
        <v>101663</v>
      </c>
      <c r="H18" s="46">
        <f t="shared" si="0"/>
        <v>5870</v>
      </c>
      <c r="I18" s="46">
        <f t="shared" si="0"/>
        <v>133924</v>
      </c>
      <c r="J18" s="46">
        <f t="shared" si="0"/>
        <v>9509</v>
      </c>
      <c r="K18" s="46">
        <f t="shared" si="0"/>
        <v>95762</v>
      </c>
      <c r="L18" s="46">
        <f t="shared" si="0"/>
        <v>18641</v>
      </c>
      <c r="M18" s="46">
        <f t="shared" si="0"/>
        <v>123912</v>
      </c>
      <c r="N18" s="46">
        <f t="shared" si="0"/>
        <v>10012</v>
      </c>
      <c r="O18" s="46">
        <f t="shared" si="0"/>
        <v>-10214</v>
      </c>
      <c r="P18" s="46">
        <f>SUM(P8:P17)</f>
        <v>1426</v>
      </c>
      <c r="Q18" s="46">
        <f>SUM(Q8:Q17)</f>
        <v>3692555</v>
      </c>
      <c r="R18" s="47">
        <f>((C18)/((B18+Q18)/2))*1000</f>
        <v>6.343338790986838</v>
      </c>
      <c r="S18" s="47">
        <f>((D18)/((B18+Q18)/2))*1000</f>
        <v>11.814336632720657</v>
      </c>
      <c r="T18" s="47">
        <f>((N18)/((B18+Q18)/2))*1000</f>
        <v>2.708179095789528</v>
      </c>
      <c r="U18" s="47">
        <f>((G18-K18)/((B18+Q18)/2))*1000</f>
        <v>1.5961810671448267</v>
      </c>
      <c r="V18" s="47">
        <f>((F18-J18)/((B18+Q18)/2))*1000</f>
        <v>4.566468187686658</v>
      </c>
      <c r="W18" s="47">
        <f>((H18-L18)/((B18+Q18)/2))*1000</f>
        <v>-3.454470159041956</v>
      </c>
      <c r="X18" s="47">
        <f>((E18)/((B18+Q18)/2))*1000</f>
        <v>-5.470997841733819</v>
      </c>
      <c r="Y18" s="47">
        <f>((O18)/((B18+Q18)/2))*1000</f>
        <v>-2.762818745944291</v>
      </c>
    </row>
    <row r="19" ht="12">
      <c r="A19" s="31" t="s">
        <v>305</v>
      </c>
    </row>
    <row r="22" spans="1:10" ht="63" customHeight="1">
      <c r="A22" s="64" t="s">
        <v>312</v>
      </c>
      <c r="B22" s="65"/>
      <c r="C22" s="65"/>
      <c r="D22" s="65"/>
      <c r="E22" s="65"/>
      <c r="F22" s="65"/>
      <c r="G22" s="65"/>
      <c r="H22" s="65"/>
      <c r="I22" s="65"/>
      <c r="J22" s="65"/>
    </row>
    <row r="24" ht="13.5">
      <c r="A24" s="56" t="s">
        <v>313</v>
      </c>
    </row>
    <row r="26" ht="13.5">
      <c r="A26" s="56" t="s">
        <v>314</v>
      </c>
    </row>
    <row r="33" spans="1:18" s="4" customFormat="1" ht="14.25">
      <c r="A33" s="1" t="s">
        <v>321</v>
      </c>
      <c r="B33" s="2"/>
      <c r="C33" s="3"/>
      <c r="D33" s="3"/>
      <c r="E33" s="3"/>
      <c r="F33" s="3"/>
      <c r="G33" s="3"/>
      <c r="H33" s="3"/>
      <c r="I33" s="3"/>
      <c r="J33" s="3"/>
      <c r="K33" s="3"/>
      <c r="L33" s="3"/>
      <c r="M33" s="3"/>
      <c r="N33" s="3"/>
      <c r="O33" s="3"/>
      <c r="P33" s="3"/>
      <c r="Q33" s="3"/>
      <c r="R33" s="3"/>
    </row>
    <row r="34" spans="1:18" s="4" customFormat="1" ht="12">
      <c r="A34" s="1"/>
      <c r="B34" s="2"/>
      <c r="C34" s="3"/>
      <c r="D34" s="3"/>
      <c r="E34" s="3"/>
      <c r="F34" s="3"/>
      <c r="G34" s="3"/>
      <c r="H34" s="3"/>
      <c r="I34" s="3"/>
      <c r="J34" s="3"/>
      <c r="K34" s="3"/>
      <c r="L34" s="3"/>
      <c r="M34" s="3"/>
      <c r="N34" s="3"/>
      <c r="O34" s="3"/>
      <c r="P34" s="3"/>
      <c r="Q34" s="3"/>
      <c r="R34" s="3"/>
    </row>
    <row r="35" spans="1:25" s="7" customFormat="1" ht="12.75" customHeight="1">
      <c r="A35" s="9"/>
      <c r="B35" s="10"/>
      <c r="C35" s="11" t="s">
        <v>0</v>
      </c>
      <c r="D35" s="12"/>
      <c r="E35" s="13"/>
      <c r="F35" s="11" t="s">
        <v>1</v>
      </c>
      <c r="G35" s="12"/>
      <c r="H35" s="12"/>
      <c r="I35" s="12"/>
      <c r="J35" s="12"/>
      <c r="K35" s="12"/>
      <c r="L35" s="12"/>
      <c r="M35" s="12"/>
      <c r="N35" s="14"/>
      <c r="O35" s="10"/>
      <c r="P35" s="77" t="s">
        <v>328</v>
      </c>
      <c r="Q35" s="10"/>
      <c r="R35" s="69" t="s">
        <v>2</v>
      </c>
      <c r="S35" s="69" t="s">
        <v>3</v>
      </c>
      <c r="T35" s="66" t="s">
        <v>4</v>
      </c>
      <c r="U35" s="67"/>
      <c r="V35" s="67"/>
      <c r="W35" s="68"/>
      <c r="X35" s="69" t="s">
        <v>6</v>
      </c>
      <c r="Y35" s="69" t="s">
        <v>5</v>
      </c>
    </row>
    <row r="36" spans="1:25" s="7" customFormat="1" ht="11.25" customHeight="1">
      <c r="A36" s="15" t="s">
        <v>7</v>
      </c>
      <c r="B36" s="16" t="s">
        <v>8</v>
      </c>
      <c r="C36" s="17"/>
      <c r="D36" s="17"/>
      <c r="E36" s="17"/>
      <c r="F36" s="11" t="s">
        <v>9</v>
      </c>
      <c r="G36" s="12"/>
      <c r="H36" s="12"/>
      <c r="I36" s="13"/>
      <c r="J36" s="11" t="s">
        <v>10</v>
      </c>
      <c r="K36" s="12"/>
      <c r="L36" s="12"/>
      <c r="M36" s="13"/>
      <c r="N36" s="18"/>
      <c r="O36" s="16"/>
      <c r="P36" s="78"/>
      <c r="Q36" s="16" t="s">
        <v>8</v>
      </c>
      <c r="R36" s="70"/>
      <c r="S36" s="70"/>
      <c r="T36" s="72" t="s">
        <v>11</v>
      </c>
      <c r="U36" s="72" t="s">
        <v>12</v>
      </c>
      <c r="V36" s="72" t="s">
        <v>13</v>
      </c>
      <c r="W36" s="84" t="s">
        <v>14</v>
      </c>
      <c r="X36" s="70"/>
      <c r="Y36" s="70"/>
    </row>
    <row r="37" spans="1:25" s="7" customFormat="1" ht="11.25" customHeight="1">
      <c r="A37" s="15" t="s">
        <v>15</v>
      </c>
      <c r="B37" s="16" t="s">
        <v>16</v>
      </c>
      <c r="C37" s="19" t="s">
        <v>17</v>
      </c>
      <c r="D37" s="19" t="s">
        <v>18</v>
      </c>
      <c r="E37" s="19" t="s">
        <v>19</v>
      </c>
      <c r="F37" s="20" t="s">
        <v>20</v>
      </c>
      <c r="G37" s="20" t="s">
        <v>20</v>
      </c>
      <c r="H37" s="20" t="s">
        <v>21</v>
      </c>
      <c r="I37" s="20"/>
      <c r="J37" s="20" t="s">
        <v>22</v>
      </c>
      <c r="K37" s="20" t="s">
        <v>22</v>
      </c>
      <c r="L37" s="20" t="s">
        <v>21</v>
      </c>
      <c r="M37" s="20"/>
      <c r="N37" s="16" t="s">
        <v>19</v>
      </c>
      <c r="O37" s="16" t="s">
        <v>19</v>
      </c>
      <c r="P37" s="78"/>
      <c r="Q37" s="16" t="s">
        <v>16</v>
      </c>
      <c r="R37" s="70"/>
      <c r="S37" s="70"/>
      <c r="T37" s="73"/>
      <c r="U37" s="73"/>
      <c r="V37" s="73"/>
      <c r="W37" s="85"/>
      <c r="X37" s="70"/>
      <c r="Y37" s="70"/>
    </row>
    <row r="38" spans="1:25" s="7" customFormat="1" ht="11.25" customHeight="1">
      <c r="A38" s="21"/>
      <c r="B38" s="22" t="s">
        <v>308</v>
      </c>
      <c r="C38" s="23" t="s">
        <v>23</v>
      </c>
      <c r="D38" s="24"/>
      <c r="E38" s="24"/>
      <c r="F38" s="24" t="s">
        <v>24</v>
      </c>
      <c r="G38" s="24" t="s">
        <v>25</v>
      </c>
      <c r="H38" s="24" t="s">
        <v>26</v>
      </c>
      <c r="I38" s="24" t="s">
        <v>11</v>
      </c>
      <c r="J38" s="24" t="s">
        <v>24</v>
      </c>
      <c r="K38" s="24" t="s">
        <v>25</v>
      </c>
      <c r="L38" s="24" t="s">
        <v>27</v>
      </c>
      <c r="M38" s="24" t="s">
        <v>11</v>
      </c>
      <c r="N38" s="25"/>
      <c r="O38" s="22" t="s">
        <v>28</v>
      </c>
      <c r="P38" s="79"/>
      <c r="Q38" s="22" t="s">
        <v>310</v>
      </c>
      <c r="R38" s="71"/>
      <c r="S38" s="71"/>
      <c r="T38" s="73"/>
      <c r="U38" s="73"/>
      <c r="V38" s="73"/>
      <c r="W38" s="85"/>
      <c r="X38" s="71"/>
      <c r="Y38" s="71"/>
    </row>
    <row r="39" spans="1:34" s="38" customFormat="1" ht="12.75">
      <c r="A39" s="38" t="s">
        <v>181</v>
      </c>
      <c r="B39">
        <v>165895</v>
      </c>
      <c r="C39">
        <v>1144</v>
      </c>
      <c r="D39">
        <v>1891</v>
      </c>
      <c r="E39">
        <v>-747</v>
      </c>
      <c r="F39">
        <v>1052</v>
      </c>
      <c r="G39">
        <v>3964</v>
      </c>
      <c r="H39">
        <v>186</v>
      </c>
      <c r="I39" s="38">
        <v>5202</v>
      </c>
      <c r="J39">
        <v>683</v>
      </c>
      <c r="K39">
        <v>3826</v>
      </c>
      <c r="L39">
        <v>467</v>
      </c>
      <c r="M39" s="38">
        <v>4976</v>
      </c>
      <c r="N39" s="54">
        <v>226</v>
      </c>
      <c r="O39" s="38">
        <v>-521</v>
      </c>
      <c r="P39">
        <v>53</v>
      </c>
      <c r="Q39" s="38">
        <v>165427</v>
      </c>
      <c r="R39" s="39">
        <v>6.905668805572827</v>
      </c>
      <c r="S39" s="39">
        <v>11.414877370050888</v>
      </c>
      <c r="T39" s="39">
        <v>1.364231774527499</v>
      </c>
      <c r="U39" s="39">
        <v>0.8330264817911277</v>
      </c>
      <c r="V39" s="39">
        <v>2.227440375224102</v>
      </c>
      <c r="W39" s="39">
        <v>-1.696235082487731</v>
      </c>
      <c r="X39" s="39">
        <v>-4.509208564478061</v>
      </c>
      <c r="Y39" s="39">
        <v>-3.1449767899505616</v>
      </c>
      <c r="AA39" s="28"/>
      <c r="AB39" s="28"/>
      <c r="AC39" s="28"/>
      <c r="AD39" s="28"/>
      <c r="AE39" s="28"/>
      <c r="AF39" s="28"/>
      <c r="AG39" s="28"/>
      <c r="AH39" s="28"/>
    </row>
    <row r="40" spans="1:25" s="38" customFormat="1" ht="12.75">
      <c r="A40" s="38" t="s">
        <v>104</v>
      </c>
      <c r="B40">
        <v>479118</v>
      </c>
      <c r="C40">
        <v>3408</v>
      </c>
      <c r="D40" s="38">
        <v>5317</v>
      </c>
      <c r="E40" s="38">
        <v>-1909</v>
      </c>
      <c r="F40" s="38">
        <v>3593</v>
      </c>
      <c r="G40" s="38">
        <v>14709</v>
      </c>
      <c r="H40" s="38">
        <v>1209</v>
      </c>
      <c r="I40" s="38">
        <v>19511</v>
      </c>
      <c r="J40" s="38">
        <v>934</v>
      </c>
      <c r="K40" s="38">
        <v>13953</v>
      </c>
      <c r="L40" s="38">
        <v>4782</v>
      </c>
      <c r="M40" s="38">
        <v>19669</v>
      </c>
      <c r="N40" s="38">
        <v>-158</v>
      </c>
      <c r="O40" s="38">
        <v>-2067</v>
      </c>
      <c r="P40" s="38">
        <v>400</v>
      </c>
      <c r="Q40" s="39">
        <v>477451</v>
      </c>
      <c r="R40" s="39">
        <v>7.125466119014938</v>
      </c>
      <c r="S40" s="39">
        <v>11.116814364672074</v>
      </c>
      <c r="T40" s="39">
        <v>-0.3303473142031573</v>
      </c>
      <c r="U40" s="39">
        <v>1.580649174288525</v>
      </c>
      <c r="V40" s="39">
        <v>5.559452585229084</v>
      </c>
      <c r="W40" s="39">
        <v>-7.470449073720767</v>
      </c>
      <c r="X40" s="39">
        <v>-3.991348245657135</v>
      </c>
      <c r="Y40" s="38">
        <v>-4.321695559860292</v>
      </c>
    </row>
    <row r="41" spans="1:25" s="38" customFormat="1" ht="12.75">
      <c r="A41" s="38" t="s">
        <v>255</v>
      </c>
      <c r="B41">
        <v>106565</v>
      </c>
      <c r="C41">
        <v>590</v>
      </c>
      <c r="D41">
        <v>1329</v>
      </c>
      <c r="E41" s="38">
        <v>-739</v>
      </c>
      <c r="F41" s="38">
        <v>847</v>
      </c>
      <c r="G41" s="38">
        <v>2887</v>
      </c>
      <c r="H41" s="38">
        <v>242</v>
      </c>
      <c r="I41" s="38">
        <v>3976</v>
      </c>
      <c r="J41" s="38">
        <v>419</v>
      </c>
      <c r="K41" s="38">
        <v>2665</v>
      </c>
      <c r="L41" s="38">
        <v>463</v>
      </c>
      <c r="M41" s="38">
        <v>3547</v>
      </c>
      <c r="N41" s="38">
        <v>429</v>
      </c>
      <c r="O41" s="38">
        <v>-310</v>
      </c>
      <c r="P41" s="38">
        <v>77</v>
      </c>
      <c r="Q41" s="38">
        <v>106297</v>
      </c>
      <c r="R41" s="39">
        <v>5.333587746377454</v>
      </c>
      <c r="S41" s="39">
        <v>12.925091259321853</v>
      </c>
      <c r="T41" s="39">
        <v>3.3846021048136308</v>
      </c>
      <c r="U41" s="39">
        <v>1.6673140570021512</v>
      </c>
      <c r="V41" s="39">
        <v>3.4527484559172614</v>
      </c>
      <c r="W41" s="39">
        <v>-1.7354604081057812</v>
      </c>
      <c r="X41" s="39">
        <v>-7.591503512944399</v>
      </c>
      <c r="Y41" s="39">
        <v>-4.2069014081307685</v>
      </c>
    </row>
    <row r="42" spans="1:25" s="38" customFormat="1" ht="12.75">
      <c r="A42" s="38" t="s">
        <v>137</v>
      </c>
      <c r="B42">
        <v>160455</v>
      </c>
      <c r="C42">
        <v>970</v>
      </c>
      <c r="D42">
        <v>1966</v>
      </c>
      <c r="E42" s="38">
        <v>-996</v>
      </c>
      <c r="F42" s="38">
        <v>937</v>
      </c>
      <c r="G42" s="38">
        <v>3532</v>
      </c>
      <c r="H42" s="38">
        <v>327</v>
      </c>
      <c r="I42" s="38">
        <v>4796</v>
      </c>
      <c r="J42" s="38">
        <v>521</v>
      </c>
      <c r="K42" s="38">
        <v>3326</v>
      </c>
      <c r="L42" s="38">
        <v>576</v>
      </c>
      <c r="M42" s="38">
        <v>4423</v>
      </c>
      <c r="N42" s="38">
        <v>373</v>
      </c>
      <c r="O42" s="38">
        <v>-623</v>
      </c>
      <c r="P42" s="38">
        <v>171</v>
      </c>
      <c r="Q42" s="38">
        <v>160003</v>
      </c>
      <c r="R42" s="39">
        <v>6.053835448015028</v>
      </c>
      <c r="S42" s="39">
        <v>12.269938650306749</v>
      </c>
      <c r="T42" s="39">
        <v>2.327918167123305</v>
      </c>
      <c r="U42" s="39">
        <v>1.285659899269171</v>
      </c>
      <c r="V42" s="39">
        <v>2.596284068427064</v>
      </c>
      <c r="W42" s="39">
        <v>-1.55402580057293</v>
      </c>
      <c r="X42" s="39">
        <v>-6.21610320229172</v>
      </c>
      <c r="Y42" s="39">
        <v>-3.8881850351684153</v>
      </c>
    </row>
    <row r="43" spans="1:25" s="38" customFormat="1" ht="12.75">
      <c r="A43" s="38" t="s">
        <v>59</v>
      </c>
      <c r="B43">
        <v>185344</v>
      </c>
      <c r="C43">
        <v>1176</v>
      </c>
      <c r="D43">
        <v>2227</v>
      </c>
      <c r="E43" s="38">
        <v>-1051</v>
      </c>
      <c r="F43" s="38">
        <v>1193</v>
      </c>
      <c r="G43" s="38">
        <v>5247</v>
      </c>
      <c r="H43" s="38">
        <v>375</v>
      </c>
      <c r="I43" s="38">
        <v>6815</v>
      </c>
      <c r="J43" s="38">
        <v>434</v>
      </c>
      <c r="K43" s="38">
        <v>4849</v>
      </c>
      <c r="L43" s="38">
        <v>959</v>
      </c>
      <c r="M43" s="38">
        <v>6242</v>
      </c>
      <c r="N43" s="38">
        <v>573</v>
      </c>
      <c r="O43" s="38">
        <v>-478</v>
      </c>
      <c r="P43" s="38">
        <v>25</v>
      </c>
      <c r="Q43" s="38">
        <v>184891</v>
      </c>
      <c r="R43" s="39">
        <v>6.35272191986171</v>
      </c>
      <c r="S43" s="39">
        <v>12.030197037017029</v>
      </c>
      <c r="T43" s="39">
        <v>3.0953313436060883</v>
      </c>
      <c r="U43" s="39">
        <v>2.149985819817143</v>
      </c>
      <c r="V43" s="39">
        <v>4.100098586033195</v>
      </c>
      <c r="W43" s="39">
        <v>-3.15475306224425</v>
      </c>
      <c r="X43" s="39">
        <v>-5.67747511715532</v>
      </c>
      <c r="Y43" s="39">
        <v>-2.5821437735492325</v>
      </c>
    </row>
    <row r="44" spans="1:25" s="38" customFormat="1" ht="12.75">
      <c r="A44" s="38" t="s">
        <v>46</v>
      </c>
      <c r="B44">
        <v>93221</v>
      </c>
      <c r="C44">
        <v>484</v>
      </c>
      <c r="D44">
        <v>1154</v>
      </c>
      <c r="E44" s="38">
        <v>-670</v>
      </c>
      <c r="F44" s="38">
        <v>550</v>
      </c>
      <c r="G44" s="38">
        <v>2133</v>
      </c>
      <c r="H44" s="38">
        <v>127</v>
      </c>
      <c r="I44" s="38">
        <v>2810</v>
      </c>
      <c r="J44" s="38">
        <v>260</v>
      </c>
      <c r="K44" s="38">
        <v>2108</v>
      </c>
      <c r="L44" s="38">
        <v>254</v>
      </c>
      <c r="M44" s="38">
        <v>2622</v>
      </c>
      <c r="N44" s="38">
        <v>188</v>
      </c>
      <c r="O44" s="38">
        <v>-482</v>
      </c>
      <c r="P44" s="38">
        <v>13</v>
      </c>
      <c r="Q44" s="38">
        <v>92752</v>
      </c>
      <c r="R44" s="39">
        <v>5.2050566480080445</v>
      </c>
      <c r="S44" s="39">
        <v>12.410403660746454</v>
      </c>
      <c r="T44" s="39">
        <v>2.0217988632758517</v>
      </c>
      <c r="U44" s="39">
        <v>0.26885623181859736</v>
      </c>
      <c r="V44" s="39">
        <v>3.118732289095729</v>
      </c>
      <c r="W44" s="39">
        <v>-1.3657896576384743</v>
      </c>
      <c r="X44" s="39">
        <v>-7.205347012738408</v>
      </c>
      <c r="Y44" s="39">
        <v>-5.183548149462556</v>
      </c>
    </row>
    <row r="45" spans="1:25" s="38" customFormat="1" ht="12.75">
      <c r="A45" s="38" t="s">
        <v>166</v>
      </c>
      <c r="B45">
        <v>203666</v>
      </c>
      <c r="C45">
        <v>1413</v>
      </c>
      <c r="D45">
        <v>2255</v>
      </c>
      <c r="E45" s="38">
        <v>-842</v>
      </c>
      <c r="F45" s="38">
        <v>1539</v>
      </c>
      <c r="G45" s="38">
        <v>7165</v>
      </c>
      <c r="H45" s="38">
        <v>255</v>
      </c>
      <c r="I45" s="38">
        <v>8959</v>
      </c>
      <c r="J45" s="38">
        <v>544</v>
      </c>
      <c r="K45" s="38">
        <v>6727</v>
      </c>
      <c r="L45" s="38">
        <v>918</v>
      </c>
      <c r="M45" s="38">
        <v>8189</v>
      </c>
      <c r="N45" s="38">
        <v>770</v>
      </c>
      <c r="O45" s="38">
        <v>-72</v>
      </c>
      <c r="P45" s="38">
        <v>17</v>
      </c>
      <c r="Q45" s="38">
        <v>203611</v>
      </c>
      <c r="R45" s="39">
        <v>6.938766490619406</v>
      </c>
      <c r="S45" s="39">
        <v>11.073544540938968</v>
      </c>
      <c r="T45" s="39">
        <v>3.7812103310523306</v>
      </c>
      <c r="U45" s="39">
        <v>2.150870292208988</v>
      </c>
      <c r="V45" s="39">
        <v>4.886109453762427</v>
      </c>
      <c r="W45" s="39">
        <v>-3.255769414919085</v>
      </c>
      <c r="X45" s="39">
        <v>-4.134778050319562</v>
      </c>
      <c r="Y45" s="39">
        <v>-0.3535677192672309</v>
      </c>
    </row>
    <row r="46" spans="1:25" s="38" customFormat="1" ht="12.75">
      <c r="A46" s="38" t="s">
        <v>85</v>
      </c>
      <c r="B46">
        <v>140623</v>
      </c>
      <c r="C46">
        <v>921</v>
      </c>
      <c r="D46">
        <v>1573</v>
      </c>
      <c r="E46" s="38">
        <v>-652</v>
      </c>
      <c r="F46" s="38">
        <v>1023</v>
      </c>
      <c r="G46" s="38">
        <v>4725</v>
      </c>
      <c r="H46" s="38">
        <v>276</v>
      </c>
      <c r="I46" s="38">
        <v>6024</v>
      </c>
      <c r="J46" s="38">
        <v>336</v>
      </c>
      <c r="K46" s="38">
        <v>4123</v>
      </c>
      <c r="L46" s="38">
        <v>674</v>
      </c>
      <c r="M46" s="38">
        <v>5133</v>
      </c>
      <c r="N46" s="38">
        <v>891</v>
      </c>
      <c r="O46" s="38">
        <v>239</v>
      </c>
      <c r="P46" s="38">
        <v>26</v>
      </c>
      <c r="Q46" s="38">
        <v>140888</v>
      </c>
      <c r="R46" s="39">
        <v>6.543261186951842</v>
      </c>
      <c r="S46" s="39">
        <v>11.175407000081702</v>
      </c>
      <c r="T46" s="39">
        <v>6.330125643402922</v>
      </c>
      <c r="U46" s="39">
        <v>4.276919907214994</v>
      </c>
      <c r="V46" s="39">
        <v>4.880803947270266</v>
      </c>
      <c r="W46" s="39">
        <v>-2.827598211082338</v>
      </c>
      <c r="X46" s="39">
        <v>-4.63214581312986</v>
      </c>
      <c r="Y46" s="39">
        <v>1.6979798302730622</v>
      </c>
    </row>
    <row r="47" spans="1:25" s="38" customFormat="1" ht="12.75">
      <c r="A47" s="38" t="s">
        <v>277</v>
      </c>
      <c r="B47">
        <v>124968</v>
      </c>
      <c r="C47">
        <v>925</v>
      </c>
      <c r="D47">
        <v>1157</v>
      </c>
      <c r="E47" s="38">
        <v>-232</v>
      </c>
      <c r="F47" s="38">
        <v>1302</v>
      </c>
      <c r="G47" s="38">
        <v>3498</v>
      </c>
      <c r="H47" s="38">
        <v>464</v>
      </c>
      <c r="I47" s="38">
        <v>5264</v>
      </c>
      <c r="J47" s="38">
        <v>188</v>
      </c>
      <c r="K47" s="38">
        <v>3286</v>
      </c>
      <c r="L47" s="38">
        <v>1310</v>
      </c>
      <c r="M47" s="38">
        <v>4784</v>
      </c>
      <c r="N47" s="38">
        <v>480</v>
      </c>
      <c r="O47" s="38">
        <v>248</v>
      </c>
      <c r="P47" s="38">
        <v>86</v>
      </c>
      <c r="Q47" s="38">
        <v>125302</v>
      </c>
      <c r="R47" s="39">
        <v>7.392016622048188</v>
      </c>
      <c r="S47" s="39">
        <v>9.246014304551084</v>
      </c>
      <c r="T47" s="39">
        <v>3.8358572741439243</v>
      </c>
      <c r="U47" s="39">
        <v>1.6941702960802334</v>
      </c>
      <c r="V47" s="39">
        <v>8.902385423742357</v>
      </c>
      <c r="W47" s="39">
        <v>-6.760698445678668</v>
      </c>
      <c r="X47" s="39">
        <v>-1.853997682502897</v>
      </c>
      <c r="Y47" s="39">
        <v>1.9818595916410278</v>
      </c>
    </row>
    <row r="48" spans="1:25" s="38" customFormat="1" ht="12.75">
      <c r="A48" s="38" t="s">
        <v>241</v>
      </c>
      <c r="B48">
        <v>128176</v>
      </c>
      <c r="C48">
        <v>860</v>
      </c>
      <c r="D48">
        <v>1651</v>
      </c>
      <c r="E48" s="38">
        <v>-791</v>
      </c>
      <c r="F48" s="38">
        <v>1090</v>
      </c>
      <c r="G48" s="38">
        <v>3885</v>
      </c>
      <c r="H48" s="38">
        <v>134</v>
      </c>
      <c r="I48" s="38">
        <v>5109</v>
      </c>
      <c r="J48" s="38">
        <v>429</v>
      </c>
      <c r="K48" s="38">
        <v>3855</v>
      </c>
      <c r="L48" s="38">
        <v>577</v>
      </c>
      <c r="M48" s="38">
        <v>4861</v>
      </c>
      <c r="N48" s="38">
        <v>248</v>
      </c>
      <c r="O48" s="38">
        <v>-543</v>
      </c>
      <c r="P48" s="38">
        <v>63</v>
      </c>
      <c r="Q48" s="38">
        <v>127696</v>
      </c>
      <c r="R48" s="39">
        <v>6.722111055527764</v>
      </c>
      <c r="S48" s="39">
        <v>12.904889944972487</v>
      </c>
      <c r="T48" s="39">
        <v>1.9384692346173087</v>
      </c>
      <c r="U48" s="39">
        <v>0.23449224612306155</v>
      </c>
      <c r="V48" s="39">
        <v>5.166645822911456</v>
      </c>
      <c r="W48" s="39">
        <v>-3.4626688344172085</v>
      </c>
      <c r="X48" s="39">
        <v>-6.182778889444722</v>
      </c>
      <c r="Y48" s="39">
        <v>-4.244309654827414</v>
      </c>
    </row>
    <row r="49" spans="1:25" s="41" customFormat="1" ht="12">
      <c r="A49" s="46" t="s">
        <v>298</v>
      </c>
      <c r="B49" s="46">
        <f aca="true" t="shared" si="1" ref="B49:Q49">SUM(B39:B48)</f>
        <v>1788031</v>
      </c>
      <c r="C49" s="46">
        <f t="shared" si="1"/>
        <v>11891</v>
      </c>
      <c r="D49" s="46">
        <f t="shared" si="1"/>
        <v>20520</v>
      </c>
      <c r="E49" s="46">
        <f t="shared" si="1"/>
        <v>-8629</v>
      </c>
      <c r="F49" s="46">
        <f t="shared" si="1"/>
        <v>13126</v>
      </c>
      <c r="G49" s="46">
        <f t="shared" si="1"/>
        <v>51745</v>
      </c>
      <c r="H49" s="46">
        <f t="shared" si="1"/>
        <v>3595</v>
      </c>
      <c r="I49" s="46">
        <f t="shared" si="1"/>
        <v>68466</v>
      </c>
      <c r="J49" s="46">
        <f t="shared" si="1"/>
        <v>4748</v>
      </c>
      <c r="K49" s="46">
        <f t="shared" si="1"/>
        <v>48718</v>
      </c>
      <c r="L49" s="46">
        <f t="shared" si="1"/>
        <v>10980</v>
      </c>
      <c r="M49" s="46">
        <f t="shared" si="1"/>
        <v>64446</v>
      </c>
      <c r="N49" s="46">
        <f t="shared" si="1"/>
        <v>4020</v>
      </c>
      <c r="O49" s="46">
        <f t="shared" si="1"/>
        <v>-4609</v>
      </c>
      <c r="P49" s="46">
        <f t="shared" si="1"/>
        <v>931</v>
      </c>
      <c r="Q49" s="46">
        <f t="shared" si="1"/>
        <v>1784318</v>
      </c>
      <c r="R49" s="47">
        <f>((C49)/((B49+Q49)/2))*1000</f>
        <v>6.657244295000293</v>
      </c>
      <c r="S49" s="47">
        <f>((D49)/((B49+Q49)/2))*1000</f>
        <v>11.488239250980238</v>
      </c>
      <c r="T49" s="47">
        <f>((N49)/((B49+Q49)/2))*1000</f>
        <v>2.2506199702212744</v>
      </c>
      <c r="U49" s="47">
        <f>((G49-K49)/((B49+Q49)/2))*1000</f>
        <v>1.6946832462337806</v>
      </c>
      <c r="V49" s="47">
        <f>((F49-J49)/((B49+Q49)/2))*1000</f>
        <v>4.6904711717696115</v>
      </c>
      <c r="W49" s="47">
        <f>((H49-L49)/((B49+Q49)/2))*1000</f>
        <v>-4.1345344477821175</v>
      </c>
      <c r="X49" s="47">
        <f>((E49)/((B49+Q49)/2))*1000</f>
        <v>-4.8309949559799445</v>
      </c>
      <c r="Y49" s="47">
        <f>((O49)/((B49+Q49)/2))*1000</f>
        <v>-2.58037498575867</v>
      </c>
    </row>
    <row r="50" ht="24.75" customHeight="1">
      <c r="A50" s="31" t="s">
        <v>305</v>
      </c>
    </row>
    <row r="51" spans="1:10" ht="63" customHeight="1">
      <c r="A51" s="64" t="s">
        <v>312</v>
      </c>
      <c r="B51" s="65"/>
      <c r="C51" s="65"/>
      <c r="D51" s="65"/>
      <c r="E51" s="65"/>
      <c r="F51" s="65"/>
      <c r="G51" s="65"/>
      <c r="H51" s="65"/>
      <c r="I51" s="65"/>
      <c r="J51" s="65"/>
    </row>
    <row r="53" ht="13.5">
      <c r="A53" s="56" t="s">
        <v>313</v>
      </c>
    </row>
    <row r="55" ht="13.5">
      <c r="A55" s="56" t="s">
        <v>314</v>
      </c>
    </row>
    <row r="58" spans="1:18" s="4" customFormat="1" ht="14.25">
      <c r="A58" s="1" t="s">
        <v>322</v>
      </c>
      <c r="B58" s="2"/>
      <c r="C58" s="3"/>
      <c r="D58" s="3"/>
      <c r="E58" s="3"/>
      <c r="F58" s="3"/>
      <c r="G58" s="3"/>
      <c r="H58" s="3"/>
      <c r="I58" s="3"/>
      <c r="J58" s="3"/>
      <c r="K58" s="3"/>
      <c r="L58" s="3"/>
      <c r="M58" s="3"/>
      <c r="N58" s="3"/>
      <c r="O58" s="3"/>
      <c r="P58" s="3"/>
      <c r="Q58" s="3"/>
      <c r="R58" s="3"/>
    </row>
    <row r="59" spans="1:18" s="7" customFormat="1" ht="7.5" customHeight="1">
      <c r="A59" s="6"/>
      <c r="C59" s="8"/>
      <c r="D59" s="8"/>
      <c r="E59" s="8"/>
      <c r="F59" s="8"/>
      <c r="G59" s="8"/>
      <c r="H59" s="8"/>
      <c r="I59" s="8"/>
      <c r="J59" s="8"/>
      <c r="K59" s="8"/>
      <c r="L59" s="8"/>
      <c r="M59" s="8"/>
      <c r="N59" s="8"/>
      <c r="O59" s="8"/>
      <c r="P59" s="8"/>
      <c r="Q59" s="8"/>
      <c r="R59" s="8"/>
    </row>
    <row r="60" spans="1:25" s="7" customFormat="1" ht="12.75" customHeight="1">
      <c r="A60" s="9"/>
      <c r="B60" s="10"/>
      <c r="C60" s="11" t="s">
        <v>0</v>
      </c>
      <c r="D60" s="12"/>
      <c r="E60" s="13"/>
      <c r="F60" s="11" t="s">
        <v>1</v>
      </c>
      <c r="G60" s="12"/>
      <c r="H60" s="12"/>
      <c r="I60" s="12"/>
      <c r="J60" s="12"/>
      <c r="K60" s="12"/>
      <c r="L60" s="12"/>
      <c r="M60" s="12"/>
      <c r="N60" s="14"/>
      <c r="O60" s="10"/>
      <c r="P60" s="77" t="s">
        <v>328</v>
      </c>
      <c r="Q60" s="10"/>
      <c r="R60" s="69" t="s">
        <v>2</v>
      </c>
      <c r="S60" s="69" t="s">
        <v>3</v>
      </c>
      <c r="T60" s="66" t="s">
        <v>4</v>
      </c>
      <c r="U60" s="67"/>
      <c r="V60" s="67"/>
      <c r="W60" s="68"/>
      <c r="X60" s="69" t="s">
        <v>6</v>
      </c>
      <c r="Y60" s="69" t="s">
        <v>5</v>
      </c>
    </row>
    <row r="61" spans="1:25" s="7" customFormat="1" ht="11.25" customHeight="1">
      <c r="A61" s="15" t="s">
        <v>7</v>
      </c>
      <c r="B61" s="16" t="s">
        <v>8</v>
      </c>
      <c r="C61" s="17"/>
      <c r="D61" s="17"/>
      <c r="E61" s="17"/>
      <c r="F61" s="11" t="s">
        <v>9</v>
      </c>
      <c r="G61" s="12"/>
      <c r="H61" s="12"/>
      <c r="I61" s="13"/>
      <c r="J61" s="11" t="s">
        <v>10</v>
      </c>
      <c r="K61" s="12"/>
      <c r="L61" s="12"/>
      <c r="M61" s="13"/>
      <c r="N61" s="18"/>
      <c r="O61" s="16"/>
      <c r="P61" s="78"/>
      <c r="Q61" s="16" t="s">
        <v>8</v>
      </c>
      <c r="R61" s="70"/>
      <c r="S61" s="70"/>
      <c r="T61" s="72" t="s">
        <v>11</v>
      </c>
      <c r="U61" s="72" t="s">
        <v>12</v>
      </c>
      <c r="V61" s="72" t="s">
        <v>13</v>
      </c>
      <c r="W61" s="84" t="s">
        <v>14</v>
      </c>
      <c r="X61" s="70"/>
      <c r="Y61" s="70"/>
    </row>
    <row r="62" spans="1:25" s="7" customFormat="1" ht="11.25" customHeight="1">
      <c r="A62" s="15" t="s">
        <v>15</v>
      </c>
      <c r="B62" s="16" t="s">
        <v>16</v>
      </c>
      <c r="C62" s="19" t="s">
        <v>17</v>
      </c>
      <c r="D62" s="19" t="s">
        <v>18</v>
      </c>
      <c r="E62" s="19" t="s">
        <v>19</v>
      </c>
      <c r="F62" s="20" t="s">
        <v>20</v>
      </c>
      <c r="G62" s="20" t="s">
        <v>20</v>
      </c>
      <c r="H62" s="20" t="s">
        <v>21</v>
      </c>
      <c r="I62" s="20"/>
      <c r="J62" s="20" t="s">
        <v>22</v>
      </c>
      <c r="K62" s="20" t="s">
        <v>22</v>
      </c>
      <c r="L62" s="20" t="s">
        <v>21</v>
      </c>
      <c r="M62" s="20"/>
      <c r="N62" s="16" t="s">
        <v>19</v>
      </c>
      <c r="O62" s="16" t="s">
        <v>19</v>
      </c>
      <c r="P62" s="78"/>
      <c r="Q62" s="16" t="s">
        <v>16</v>
      </c>
      <c r="R62" s="70"/>
      <c r="S62" s="70"/>
      <c r="T62" s="73"/>
      <c r="U62" s="73"/>
      <c r="V62" s="73"/>
      <c r="W62" s="85"/>
      <c r="X62" s="70"/>
      <c r="Y62" s="70"/>
    </row>
    <row r="63" spans="1:28" s="7" customFormat="1" ht="11.25" customHeight="1">
      <c r="A63" s="21"/>
      <c r="B63" s="22" t="s">
        <v>308</v>
      </c>
      <c r="C63" s="23" t="s">
        <v>23</v>
      </c>
      <c r="D63" s="24"/>
      <c r="E63" s="24"/>
      <c r="F63" s="24" t="s">
        <v>24</v>
      </c>
      <c r="G63" s="24" t="s">
        <v>25</v>
      </c>
      <c r="H63" s="24" t="s">
        <v>26</v>
      </c>
      <c r="I63" s="24" t="s">
        <v>11</v>
      </c>
      <c r="J63" s="24" t="s">
        <v>24</v>
      </c>
      <c r="K63" s="24" t="s">
        <v>25</v>
      </c>
      <c r="L63" s="24" t="s">
        <v>27</v>
      </c>
      <c r="M63" s="24" t="s">
        <v>11</v>
      </c>
      <c r="N63" s="25"/>
      <c r="O63" s="22" t="s">
        <v>28</v>
      </c>
      <c r="P63" s="79"/>
      <c r="Q63" s="22" t="s">
        <v>310</v>
      </c>
      <c r="R63" s="71"/>
      <c r="S63" s="71"/>
      <c r="T63" s="73"/>
      <c r="U63" s="73"/>
      <c r="V63" s="73"/>
      <c r="W63" s="85"/>
      <c r="X63" s="71"/>
      <c r="Y63" s="71"/>
      <c r="AB63" s="8"/>
    </row>
    <row r="64" spans="1:34" s="38" customFormat="1" ht="12.75">
      <c r="A64" s="38" t="s">
        <v>181</v>
      </c>
      <c r="B64">
        <v>174454</v>
      </c>
      <c r="C64">
        <v>1073</v>
      </c>
      <c r="D64">
        <v>2128</v>
      </c>
      <c r="E64">
        <v>-1055</v>
      </c>
      <c r="F64">
        <v>1146</v>
      </c>
      <c r="G64">
        <v>3821</v>
      </c>
      <c r="H64">
        <v>116</v>
      </c>
      <c r="I64" s="38">
        <v>5083</v>
      </c>
      <c r="J64">
        <v>651</v>
      </c>
      <c r="K64">
        <v>3723</v>
      </c>
      <c r="L64">
        <v>391</v>
      </c>
      <c r="M64" s="38">
        <v>4765</v>
      </c>
      <c r="N64" s="54">
        <v>318</v>
      </c>
      <c r="O64" s="38">
        <v>-737</v>
      </c>
      <c r="P64">
        <v>28</v>
      </c>
      <c r="Q64" s="38">
        <v>173745</v>
      </c>
      <c r="R64" s="39">
        <v>6.163142341017637</v>
      </c>
      <c r="S64" s="39">
        <v>12.222895528131902</v>
      </c>
      <c r="T64" s="39">
        <v>1.8265417189595603</v>
      </c>
      <c r="U64" s="39">
        <v>0.5628965045850218</v>
      </c>
      <c r="V64" s="39">
        <v>2.8432017323427123</v>
      </c>
      <c r="W64" s="39">
        <v>-1.5795565179681734</v>
      </c>
      <c r="X64" s="39">
        <v>-6.059753187114265</v>
      </c>
      <c r="Y64" s="39">
        <v>-4.233211468154705</v>
      </c>
      <c r="AA64" s="28"/>
      <c r="AB64" s="28"/>
      <c r="AC64" s="28"/>
      <c r="AD64" s="28"/>
      <c r="AE64" s="28"/>
      <c r="AF64" s="28"/>
      <c r="AG64" s="28"/>
      <c r="AH64" s="28"/>
    </row>
    <row r="65" spans="1:25" s="38" customFormat="1" ht="12.75">
      <c r="A65" s="38" t="s">
        <v>104</v>
      </c>
      <c r="B65">
        <v>519858</v>
      </c>
      <c r="C65">
        <v>3202</v>
      </c>
      <c r="D65" s="38">
        <v>6029</v>
      </c>
      <c r="E65" s="38">
        <v>-2827</v>
      </c>
      <c r="F65" s="38">
        <v>3771</v>
      </c>
      <c r="G65" s="38">
        <v>14265</v>
      </c>
      <c r="H65" s="38">
        <v>792</v>
      </c>
      <c r="I65" s="38">
        <v>18828</v>
      </c>
      <c r="J65" s="38">
        <v>1004</v>
      </c>
      <c r="K65" s="38">
        <v>13644</v>
      </c>
      <c r="L65" s="38">
        <v>3404</v>
      </c>
      <c r="M65" s="38">
        <v>18052</v>
      </c>
      <c r="N65" s="38">
        <v>776</v>
      </c>
      <c r="O65" s="38">
        <v>-2051</v>
      </c>
      <c r="P65" s="38">
        <v>259</v>
      </c>
      <c r="Q65" s="39">
        <v>518066</v>
      </c>
      <c r="R65" s="39">
        <v>6.17000859407818</v>
      </c>
      <c r="S65" s="39">
        <v>11.617420928699982</v>
      </c>
      <c r="T65" s="39">
        <v>1.4952925262350614</v>
      </c>
      <c r="U65" s="39">
        <v>1.1966194056597594</v>
      </c>
      <c r="V65" s="39">
        <v>5.331796933108783</v>
      </c>
      <c r="W65" s="39">
        <v>-5.03312381253348</v>
      </c>
      <c r="X65" s="39">
        <v>-5.447412334621803</v>
      </c>
      <c r="Y65" s="38">
        <v>-3.952119808386741</v>
      </c>
    </row>
    <row r="66" spans="1:25" s="38" customFormat="1" ht="12.75">
      <c r="A66" s="38" t="s">
        <v>255</v>
      </c>
      <c r="B66">
        <v>113974</v>
      </c>
      <c r="C66">
        <v>584</v>
      </c>
      <c r="D66">
        <v>1516</v>
      </c>
      <c r="E66" s="38">
        <v>-932</v>
      </c>
      <c r="F66" s="38">
        <v>704</v>
      </c>
      <c r="G66" s="38">
        <v>2580</v>
      </c>
      <c r="H66" s="38">
        <v>112</v>
      </c>
      <c r="I66" s="38">
        <v>3396</v>
      </c>
      <c r="J66" s="38">
        <v>372</v>
      </c>
      <c r="K66" s="38">
        <v>2665</v>
      </c>
      <c r="L66" s="38">
        <v>273</v>
      </c>
      <c r="M66" s="38">
        <v>3080</v>
      </c>
      <c r="N66" s="38">
        <v>316</v>
      </c>
      <c r="O66" s="38">
        <v>-616</v>
      </c>
      <c r="P66" s="38">
        <v>77</v>
      </c>
      <c r="Q66" s="38">
        <v>113393</v>
      </c>
      <c r="R66" s="39">
        <v>5.333587746377454</v>
      </c>
      <c r="S66" s="39">
        <v>12.925091259321853</v>
      </c>
      <c r="T66" s="39">
        <v>3.3846021048136308</v>
      </c>
      <c r="U66" s="39">
        <v>1.6673140570021512</v>
      </c>
      <c r="V66" s="39">
        <v>3.4527484559172614</v>
      </c>
      <c r="W66" s="39">
        <v>-1.7354604081057812</v>
      </c>
      <c r="X66" s="39">
        <v>-7.591503512944399</v>
      </c>
      <c r="Y66" s="39">
        <v>-4.2069014081307685</v>
      </c>
    </row>
    <row r="67" spans="1:25" s="38" customFormat="1" ht="12.75">
      <c r="A67" s="38" t="s">
        <v>137</v>
      </c>
      <c r="B67">
        <v>172432</v>
      </c>
      <c r="C67">
        <v>979</v>
      </c>
      <c r="D67">
        <v>2243</v>
      </c>
      <c r="E67" s="38">
        <v>-1264</v>
      </c>
      <c r="F67" s="38">
        <v>1035</v>
      </c>
      <c r="G67" s="38">
        <v>3352</v>
      </c>
      <c r="H67" s="38">
        <v>195</v>
      </c>
      <c r="I67" s="38">
        <v>4582</v>
      </c>
      <c r="J67" s="38">
        <v>489</v>
      </c>
      <c r="K67" s="38">
        <v>3120</v>
      </c>
      <c r="L67" s="38">
        <v>395</v>
      </c>
      <c r="M67" s="38">
        <v>4004</v>
      </c>
      <c r="N67" s="38">
        <v>578</v>
      </c>
      <c r="O67" s="38">
        <v>-686</v>
      </c>
      <c r="P67" s="38">
        <v>128</v>
      </c>
      <c r="Q67" s="38">
        <v>171874</v>
      </c>
      <c r="R67" s="39">
        <v>5.686801856488124</v>
      </c>
      <c r="S67" s="39">
        <v>13.02910782850139</v>
      </c>
      <c r="T67" s="39">
        <v>3.357478522012396</v>
      </c>
      <c r="U67" s="39">
        <v>1.3476384379011692</v>
      </c>
      <c r="V67" s="39">
        <v>3.171597358163959</v>
      </c>
      <c r="W67" s="39">
        <v>-1.1617572740527322</v>
      </c>
      <c r="X67" s="39">
        <v>-7.342305972013267</v>
      </c>
      <c r="Y67" s="39">
        <v>-3.9848274500008714</v>
      </c>
    </row>
    <row r="68" spans="1:25" s="38" customFormat="1" ht="12.75">
      <c r="A68" s="38" t="s">
        <v>59</v>
      </c>
      <c r="B68">
        <v>198133</v>
      </c>
      <c r="C68">
        <v>1190</v>
      </c>
      <c r="D68">
        <v>2507</v>
      </c>
      <c r="E68" s="38">
        <v>-1317</v>
      </c>
      <c r="F68" s="38">
        <v>1226</v>
      </c>
      <c r="G68" s="38">
        <v>5164</v>
      </c>
      <c r="H68" s="38">
        <v>195</v>
      </c>
      <c r="I68" s="38">
        <v>6585</v>
      </c>
      <c r="J68" s="38">
        <v>407</v>
      </c>
      <c r="K68" s="38">
        <v>4664</v>
      </c>
      <c r="L68" s="38">
        <v>672</v>
      </c>
      <c r="M68" s="38">
        <v>5743</v>
      </c>
      <c r="N68" s="38">
        <v>842</v>
      </c>
      <c r="O68" s="38">
        <v>-475</v>
      </c>
      <c r="P68" s="38">
        <v>-6</v>
      </c>
      <c r="Q68" s="38">
        <v>197652</v>
      </c>
      <c r="R68" s="39">
        <v>6.01336584256604</v>
      </c>
      <c r="S68" s="39">
        <v>12.66849425824627</v>
      </c>
      <c r="T68" s="39">
        <v>4.254835327261013</v>
      </c>
      <c r="U68" s="39">
        <v>2.5266243035991764</v>
      </c>
      <c r="V68" s="39">
        <v>4.138610609295451</v>
      </c>
      <c r="W68" s="39">
        <v>-2.410399585633614</v>
      </c>
      <c r="X68" s="39">
        <v>-6.65512841568023</v>
      </c>
      <c r="Y68" s="39">
        <v>-2.4002930884192177</v>
      </c>
    </row>
    <row r="69" spans="1:25" s="38" customFormat="1" ht="12.75">
      <c r="A69" s="38" t="s">
        <v>46</v>
      </c>
      <c r="B69">
        <v>99614</v>
      </c>
      <c r="C69">
        <v>485</v>
      </c>
      <c r="D69">
        <v>1360</v>
      </c>
      <c r="E69" s="38">
        <v>-875</v>
      </c>
      <c r="F69" s="38">
        <v>493</v>
      </c>
      <c r="G69" s="38">
        <v>1960</v>
      </c>
      <c r="H69" s="38">
        <v>51</v>
      </c>
      <c r="I69" s="38">
        <v>2504</v>
      </c>
      <c r="J69" s="38">
        <v>236</v>
      </c>
      <c r="K69" s="38">
        <v>1919</v>
      </c>
      <c r="L69" s="38">
        <v>160</v>
      </c>
      <c r="M69" s="38">
        <v>2315</v>
      </c>
      <c r="N69" s="38">
        <v>189</v>
      </c>
      <c r="O69" s="38">
        <v>-686</v>
      </c>
      <c r="P69" s="38">
        <v>5</v>
      </c>
      <c r="Q69" s="38">
        <v>98933</v>
      </c>
      <c r="R69" s="39">
        <v>4.885493107425446</v>
      </c>
      <c r="S69" s="39">
        <v>13.699527064120838</v>
      </c>
      <c r="T69" s="39">
        <v>1.9038313346462048</v>
      </c>
      <c r="U69" s="39">
        <v>0.4130004482565841</v>
      </c>
      <c r="V69" s="39">
        <v>2.588807687852247</v>
      </c>
      <c r="W69" s="39">
        <v>-1.0979768014626259</v>
      </c>
      <c r="X69" s="39">
        <v>-8.814033956695392</v>
      </c>
      <c r="Y69" s="39">
        <v>-6.910202622049187</v>
      </c>
    </row>
    <row r="70" spans="1:25" s="38" customFormat="1" ht="12.75">
      <c r="A70" s="38" t="s">
        <v>166</v>
      </c>
      <c r="B70">
        <v>214634</v>
      </c>
      <c r="C70">
        <v>1411</v>
      </c>
      <c r="D70">
        <v>2591</v>
      </c>
      <c r="E70" s="38">
        <v>-1180</v>
      </c>
      <c r="F70" s="38">
        <v>1471</v>
      </c>
      <c r="G70" s="38">
        <v>7159</v>
      </c>
      <c r="H70" s="38">
        <v>143</v>
      </c>
      <c r="I70" s="38">
        <v>8773</v>
      </c>
      <c r="J70" s="38">
        <v>589</v>
      </c>
      <c r="K70" s="38">
        <v>6590</v>
      </c>
      <c r="L70" s="38">
        <v>523</v>
      </c>
      <c r="M70" s="38">
        <v>7702</v>
      </c>
      <c r="N70" s="38">
        <v>1071</v>
      </c>
      <c r="O70" s="38">
        <v>-109</v>
      </c>
      <c r="P70" s="38">
        <v>-14</v>
      </c>
      <c r="Q70" s="38">
        <v>214511</v>
      </c>
      <c r="R70" s="39">
        <v>6.575865966048772</v>
      </c>
      <c r="S70" s="39">
        <v>12.075172727166809</v>
      </c>
      <c r="T70" s="39">
        <v>4.991319950133405</v>
      </c>
      <c r="U70" s="39">
        <v>2.6517843619289514</v>
      </c>
      <c r="V70" s="39">
        <v>4.1104987824628045</v>
      </c>
      <c r="W70" s="39">
        <v>-1.7709631942583508</v>
      </c>
      <c r="X70" s="39">
        <v>-5.499306761118038</v>
      </c>
      <c r="Y70" s="39">
        <v>-0.5079868109846322</v>
      </c>
    </row>
    <row r="71" spans="1:25" s="38" customFormat="1" ht="12.75">
      <c r="A71" s="38" t="s">
        <v>85</v>
      </c>
      <c r="B71">
        <v>150790</v>
      </c>
      <c r="C71">
        <v>910</v>
      </c>
      <c r="D71">
        <v>1712</v>
      </c>
      <c r="E71" s="38">
        <v>-802</v>
      </c>
      <c r="F71" s="38">
        <v>984</v>
      </c>
      <c r="G71" s="38">
        <v>4504</v>
      </c>
      <c r="H71" s="38">
        <v>176</v>
      </c>
      <c r="I71" s="38">
        <v>5664</v>
      </c>
      <c r="J71" s="38">
        <v>400</v>
      </c>
      <c r="K71" s="38">
        <v>4033</v>
      </c>
      <c r="L71" s="38">
        <v>440</v>
      </c>
      <c r="M71" s="38">
        <v>4873</v>
      </c>
      <c r="N71" s="38">
        <v>791</v>
      </c>
      <c r="O71" s="38">
        <v>-11</v>
      </c>
      <c r="P71" s="38">
        <v>30</v>
      </c>
      <c r="Q71" s="38">
        <v>150809</v>
      </c>
      <c r="R71" s="39">
        <v>6.034502766918989</v>
      </c>
      <c r="S71" s="39">
        <v>11.352822787873965</v>
      </c>
      <c r="T71" s="39">
        <v>5.245375482014198</v>
      </c>
      <c r="U71" s="39">
        <v>3.123352531009718</v>
      </c>
      <c r="V71" s="39">
        <v>3.872691885583175</v>
      </c>
      <c r="W71" s="39">
        <v>-1.7506689345786957</v>
      </c>
      <c r="X71" s="39">
        <v>-5.318320020954977</v>
      </c>
      <c r="Y71" s="39">
        <v>-0.07294453894077899</v>
      </c>
    </row>
    <row r="72" spans="1:25" s="38" customFormat="1" ht="12.75">
      <c r="A72" s="38" t="s">
        <v>277</v>
      </c>
      <c r="B72">
        <v>131566</v>
      </c>
      <c r="C72">
        <v>827</v>
      </c>
      <c r="D72">
        <v>1273</v>
      </c>
      <c r="E72" s="38">
        <v>-446</v>
      </c>
      <c r="F72" s="38">
        <v>1229</v>
      </c>
      <c r="G72" s="38">
        <v>3310</v>
      </c>
      <c r="H72" s="38">
        <v>377</v>
      </c>
      <c r="I72" s="38">
        <v>4916</v>
      </c>
      <c r="J72" s="38">
        <v>183</v>
      </c>
      <c r="K72" s="38">
        <v>3163</v>
      </c>
      <c r="L72" s="38">
        <v>961</v>
      </c>
      <c r="M72" s="38">
        <v>4307</v>
      </c>
      <c r="N72" s="38">
        <v>609</v>
      </c>
      <c r="O72" s="38">
        <v>163</v>
      </c>
      <c r="P72" s="38">
        <v>42</v>
      </c>
      <c r="Q72" s="38">
        <v>131771</v>
      </c>
      <c r="R72" s="39">
        <v>6.280925202307309</v>
      </c>
      <c r="S72" s="39">
        <v>9.668219809597588</v>
      </c>
      <c r="T72" s="39">
        <v>4.62525205345242</v>
      </c>
      <c r="U72" s="39">
        <v>1.1164401508333428</v>
      </c>
      <c r="V72" s="39">
        <v>7.944193182120248</v>
      </c>
      <c r="W72" s="39">
        <v>-4.435381279501172</v>
      </c>
      <c r="X72" s="39">
        <v>-3.3872946072902783</v>
      </c>
      <c r="Y72" s="39">
        <v>1.237957446162142</v>
      </c>
    </row>
    <row r="73" spans="1:25" s="38" customFormat="1" ht="12.75">
      <c r="A73" s="38" t="s">
        <v>241</v>
      </c>
      <c r="B73">
        <v>137857</v>
      </c>
      <c r="C73">
        <v>899</v>
      </c>
      <c r="D73">
        <v>1798</v>
      </c>
      <c r="E73" s="38">
        <v>-899</v>
      </c>
      <c r="F73" s="38">
        <v>1206</v>
      </c>
      <c r="G73" s="38">
        <v>3803</v>
      </c>
      <c r="H73" s="38">
        <v>118</v>
      </c>
      <c r="I73" s="38">
        <v>5127</v>
      </c>
      <c r="J73" s="38">
        <v>430</v>
      </c>
      <c r="K73" s="38">
        <v>3753</v>
      </c>
      <c r="L73" s="38">
        <v>442</v>
      </c>
      <c r="M73" s="38">
        <v>4625</v>
      </c>
      <c r="N73" s="38">
        <v>502</v>
      </c>
      <c r="O73" s="38">
        <v>-397</v>
      </c>
      <c r="P73" s="38">
        <v>23</v>
      </c>
      <c r="Q73" s="38">
        <v>137483</v>
      </c>
      <c r="R73" s="39">
        <v>6.530108229824943</v>
      </c>
      <c r="S73" s="39">
        <v>13.060216459649887</v>
      </c>
      <c r="T73" s="39">
        <v>3.646400813539624</v>
      </c>
      <c r="U73" s="39">
        <v>0.36318733202585896</v>
      </c>
      <c r="V73" s="39">
        <v>5.636667393041331</v>
      </c>
      <c r="W73" s="39">
        <v>-2.353453911527566</v>
      </c>
      <c r="X73" s="39">
        <v>-6.530108229824943</v>
      </c>
      <c r="Y73" s="39">
        <v>-2.8837074162853202</v>
      </c>
    </row>
    <row r="74" spans="1:25" s="41" customFormat="1" ht="12">
      <c r="A74" s="46" t="s">
        <v>298</v>
      </c>
      <c r="B74" s="46">
        <f aca="true" t="shared" si="2" ref="B74:Q74">SUM(B64:B73)</f>
        <v>1913312</v>
      </c>
      <c r="C74" s="46">
        <f t="shared" si="2"/>
        <v>11560</v>
      </c>
      <c r="D74" s="46">
        <f t="shared" si="2"/>
        <v>23157</v>
      </c>
      <c r="E74" s="46">
        <f t="shared" si="2"/>
        <v>-11597</v>
      </c>
      <c r="F74" s="46">
        <f t="shared" si="2"/>
        <v>13265</v>
      </c>
      <c r="G74" s="46">
        <f t="shared" si="2"/>
        <v>49918</v>
      </c>
      <c r="H74" s="46">
        <f t="shared" si="2"/>
        <v>2275</v>
      </c>
      <c r="I74" s="46">
        <f t="shared" si="2"/>
        <v>65458</v>
      </c>
      <c r="J74" s="46">
        <f t="shared" si="2"/>
        <v>4761</v>
      </c>
      <c r="K74" s="46">
        <f t="shared" si="2"/>
        <v>47274</v>
      </c>
      <c r="L74" s="46">
        <f t="shared" si="2"/>
        <v>7661</v>
      </c>
      <c r="M74" s="46">
        <f t="shared" si="2"/>
        <v>59466</v>
      </c>
      <c r="N74" s="46">
        <f t="shared" si="2"/>
        <v>5992</v>
      </c>
      <c r="O74" s="46">
        <f t="shared" si="2"/>
        <v>-5605</v>
      </c>
      <c r="P74" s="46">
        <f t="shared" si="2"/>
        <v>572</v>
      </c>
      <c r="Q74" s="46">
        <f t="shared" si="2"/>
        <v>1908237</v>
      </c>
      <c r="R74" s="47">
        <f>((C74)/((B74+Q74)/2))*1000</f>
        <v>6.049902801193967</v>
      </c>
      <c r="S74" s="47">
        <f>((D74)/((B74+Q74)/2))*1000</f>
        <v>12.1191694781357</v>
      </c>
      <c r="T74" s="47">
        <f>((N74)/((B74+Q74)/2))*1000</f>
        <v>3.135901175151751</v>
      </c>
      <c r="U74" s="47">
        <f>((G74-K74)/((B74+Q74)/2))*1000</f>
        <v>1.3837320939755058</v>
      </c>
      <c r="V74" s="47">
        <f>((F74-J74)/((B74+Q74)/2))*1000</f>
        <v>4.450551334027118</v>
      </c>
      <c r="W74" s="47">
        <f>((H74-L74)/((B74+Q74)/2))*1000</f>
        <v>-2.8187522912829324</v>
      </c>
      <c r="X74" s="47">
        <f>((E74)/((B74+Q74)/2))*1000</f>
        <v>-6.069266676941732</v>
      </c>
      <c r="Y74" s="47">
        <f>((O74)/((B74+Q74)/2))*1000</f>
        <v>-2.933365501789981</v>
      </c>
    </row>
    <row r="75" ht="24.75" customHeight="1">
      <c r="A75" s="31" t="s">
        <v>305</v>
      </c>
    </row>
    <row r="77" spans="1:10" ht="63" customHeight="1">
      <c r="A77" s="64" t="s">
        <v>312</v>
      </c>
      <c r="B77" s="65"/>
      <c r="C77" s="65"/>
      <c r="D77" s="65"/>
      <c r="E77" s="65"/>
      <c r="F77" s="65"/>
      <c r="G77" s="65"/>
      <c r="H77" s="65"/>
      <c r="I77" s="65"/>
      <c r="J77" s="65"/>
    </row>
    <row r="79" ht="13.5">
      <c r="A79" s="56" t="s">
        <v>313</v>
      </c>
    </row>
    <row r="81" ht="13.5">
      <c r="A81" s="56" t="s">
        <v>323</v>
      </c>
    </row>
  </sheetData>
  <mergeCells count="33">
    <mergeCell ref="S4:S7"/>
    <mergeCell ref="T4:W4"/>
    <mergeCell ref="Y4:Y7"/>
    <mergeCell ref="X4:X7"/>
    <mergeCell ref="T5:T7"/>
    <mergeCell ref="U5:U7"/>
    <mergeCell ref="V5:V7"/>
    <mergeCell ref="W5:W7"/>
    <mergeCell ref="A22:J22"/>
    <mergeCell ref="A51:J51"/>
    <mergeCell ref="P4:P7"/>
    <mergeCell ref="R4:R7"/>
    <mergeCell ref="T61:T63"/>
    <mergeCell ref="U61:U63"/>
    <mergeCell ref="V61:V63"/>
    <mergeCell ref="W61:W63"/>
    <mergeCell ref="Y60:Y63"/>
    <mergeCell ref="T35:W35"/>
    <mergeCell ref="X35:X38"/>
    <mergeCell ref="Y35:Y38"/>
    <mergeCell ref="T36:T38"/>
    <mergeCell ref="U36:U38"/>
    <mergeCell ref="V36:V38"/>
    <mergeCell ref="W36:W38"/>
    <mergeCell ref="T60:W60"/>
    <mergeCell ref="X60:X63"/>
    <mergeCell ref="A77:J77"/>
    <mergeCell ref="P35:P38"/>
    <mergeCell ref="R35:R38"/>
    <mergeCell ref="S35:S38"/>
    <mergeCell ref="P60:P63"/>
    <mergeCell ref="R60:R63"/>
    <mergeCell ref="S60:S63"/>
  </mergeCells>
  <printOptions/>
  <pageMargins left="0.2" right="0.2" top="1" bottom="1" header="0.5" footer="0.5"/>
  <pageSetup fitToHeight="1" fitToWidth="1"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dimension ref="A1:AA172"/>
  <sheetViews>
    <sheetView workbookViewId="0" topLeftCell="A139">
      <selection activeCell="Q117" sqref="Q117:Q120"/>
    </sheetView>
  </sheetViews>
  <sheetFormatPr defaultColWidth="9.140625" defaultRowHeight="12.75"/>
  <cols>
    <col min="1" max="1" width="9.28125" style="37" bestFit="1" customWidth="1"/>
    <col min="2" max="2" width="27.00390625" style="37" customWidth="1"/>
    <col min="3" max="3" width="16.8515625" style="37" customWidth="1"/>
    <col min="4" max="16" width="9.28125" style="37" bestFit="1" customWidth="1"/>
    <col min="17" max="17" width="9.28125" style="37" customWidth="1"/>
    <col min="18" max="18" width="11.57421875" style="37" bestFit="1" customWidth="1"/>
    <col min="19" max="23" width="9.28125" style="37" bestFit="1" customWidth="1"/>
    <col min="24" max="24" width="8.7109375" style="37" customWidth="1"/>
    <col min="25" max="26" width="9.28125" style="37" bestFit="1" customWidth="1"/>
    <col min="27" max="16384" width="9.140625" style="37" customWidth="1"/>
  </cols>
  <sheetData>
    <row r="1" spans="1:18" s="4" customFormat="1" ht="14.25">
      <c r="A1" s="1" t="s">
        <v>324</v>
      </c>
      <c r="B1" s="2"/>
      <c r="C1" s="3"/>
      <c r="D1" s="3"/>
      <c r="E1" s="3"/>
      <c r="F1" s="3"/>
      <c r="G1" s="3"/>
      <c r="H1" s="3"/>
      <c r="I1" s="3"/>
      <c r="J1" s="3"/>
      <c r="K1" s="3"/>
      <c r="L1" s="3"/>
      <c r="M1" s="3"/>
      <c r="N1" s="3"/>
      <c r="O1" s="3"/>
      <c r="P1" s="3"/>
      <c r="Q1" s="3"/>
      <c r="R1" s="3"/>
    </row>
    <row r="2" spans="1:18" s="7" customFormat="1" ht="3.75" customHeight="1">
      <c r="A2" s="6"/>
      <c r="C2" s="8"/>
      <c r="D2" s="8"/>
      <c r="E2" s="8"/>
      <c r="F2" s="8"/>
      <c r="G2" s="8"/>
      <c r="H2" s="8"/>
      <c r="I2" s="8"/>
      <c r="J2" s="8"/>
      <c r="K2" s="8"/>
      <c r="L2" s="8"/>
      <c r="M2" s="8"/>
      <c r="N2" s="8"/>
      <c r="O2" s="8"/>
      <c r="P2" s="8"/>
      <c r="Q2" s="8"/>
      <c r="R2" s="8"/>
    </row>
    <row r="3" spans="1:26" s="7" customFormat="1" ht="12.75" customHeight="1">
      <c r="A3" s="9"/>
      <c r="B3" s="9"/>
      <c r="C3" s="10"/>
      <c r="D3" s="11" t="s">
        <v>0</v>
      </c>
      <c r="E3" s="12"/>
      <c r="F3" s="13"/>
      <c r="G3" s="11" t="s">
        <v>1</v>
      </c>
      <c r="H3" s="12"/>
      <c r="I3" s="12"/>
      <c r="J3" s="12"/>
      <c r="K3" s="12"/>
      <c r="L3" s="12"/>
      <c r="M3" s="12"/>
      <c r="N3" s="12"/>
      <c r="O3" s="14"/>
      <c r="P3" s="10"/>
      <c r="Q3" s="77" t="s">
        <v>311</v>
      </c>
      <c r="R3" s="10"/>
      <c r="S3" s="69" t="s">
        <v>2</v>
      </c>
      <c r="T3" s="69" t="s">
        <v>3</v>
      </c>
      <c r="U3" s="66" t="s">
        <v>4</v>
      </c>
      <c r="V3" s="67"/>
      <c r="W3" s="67"/>
      <c r="X3" s="68"/>
      <c r="Y3" s="69" t="s">
        <v>6</v>
      </c>
      <c r="Z3" s="69" t="s">
        <v>5</v>
      </c>
    </row>
    <row r="4" spans="1:26" s="7" customFormat="1" ht="11.25" customHeight="1">
      <c r="A4" s="15" t="s">
        <v>280</v>
      </c>
      <c r="B4" s="15" t="s">
        <v>7</v>
      </c>
      <c r="C4" s="16" t="s">
        <v>8</v>
      </c>
      <c r="D4" s="17"/>
      <c r="E4" s="17"/>
      <c r="F4" s="17"/>
      <c r="G4" s="11" t="s">
        <v>9</v>
      </c>
      <c r="H4" s="12"/>
      <c r="I4" s="12"/>
      <c r="J4" s="13"/>
      <c r="K4" s="11" t="s">
        <v>10</v>
      </c>
      <c r="L4" s="12"/>
      <c r="M4" s="12"/>
      <c r="N4" s="13"/>
      <c r="O4" s="18"/>
      <c r="P4" s="16"/>
      <c r="Q4" s="78"/>
      <c r="R4" s="16" t="s">
        <v>8</v>
      </c>
      <c r="S4" s="70"/>
      <c r="T4" s="70"/>
      <c r="U4" s="72" t="s">
        <v>11</v>
      </c>
      <c r="V4" s="72" t="s">
        <v>12</v>
      </c>
      <c r="W4" s="72" t="s">
        <v>13</v>
      </c>
      <c r="X4" s="74" t="s">
        <v>14</v>
      </c>
      <c r="Y4" s="70"/>
      <c r="Z4" s="70"/>
    </row>
    <row r="5" spans="1:26" s="7" customFormat="1" ht="11.25" customHeight="1">
      <c r="A5" s="15" t="s">
        <v>281</v>
      </c>
      <c r="B5" s="15" t="s">
        <v>15</v>
      </c>
      <c r="C5" s="16" t="s">
        <v>16</v>
      </c>
      <c r="D5" s="19" t="s">
        <v>17</v>
      </c>
      <c r="E5" s="19" t="s">
        <v>18</v>
      </c>
      <c r="F5" s="19" t="s">
        <v>19</v>
      </c>
      <c r="G5" s="20" t="s">
        <v>20</v>
      </c>
      <c r="H5" s="20" t="s">
        <v>20</v>
      </c>
      <c r="I5" s="20" t="s">
        <v>21</v>
      </c>
      <c r="J5" s="20"/>
      <c r="K5" s="20" t="s">
        <v>22</v>
      </c>
      <c r="L5" s="20" t="s">
        <v>22</v>
      </c>
      <c r="M5" s="20" t="s">
        <v>21</v>
      </c>
      <c r="N5" s="20"/>
      <c r="O5" s="16" t="s">
        <v>19</v>
      </c>
      <c r="P5" s="16" t="s">
        <v>19</v>
      </c>
      <c r="Q5" s="78"/>
      <c r="R5" s="16" t="s">
        <v>16</v>
      </c>
      <c r="S5" s="70"/>
      <c r="T5" s="70"/>
      <c r="U5" s="73"/>
      <c r="V5" s="73"/>
      <c r="W5" s="73"/>
      <c r="X5" s="75"/>
      <c r="Y5" s="70"/>
      <c r="Z5" s="70"/>
    </row>
    <row r="6" spans="1:26" s="7" customFormat="1" ht="11.25" customHeight="1">
      <c r="A6" s="21"/>
      <c r="B6" s="21"/>
      <c r="C6" s="22" t="s">
        <v>308</v>
      </c>
      <c r="D6" s="23" t="s">
        <v>23</v>
      </c>
      <c r="E6" s="24"/>
      <c r="F6" s="24"/>
      <c r="G6" s="24" t="s">
        <v>24</v>
      </c>
      <c r="H6" s="24" t="s">
        <v>25</v>
      </c>
      <c r="I6" s="24" t="s">
        <v>26</v>
      </c>
      <c r="J6" s="24" t="s">
        <v>11</v>
      </c>
      <c r="K6" s="24" t="s">
        <v>24</v>
      </c>
      <c r="L6" s="24" t="s">
        <v>25</v>
      </c>
      <c r="M6" s="24" t="s">
        <v>27</v>
      </c>
      <c r="N6" s="24" t="s">
        <v>11</v>
      </c>
      <c r="O6" s="25"/>
      <c r="P6" s="22" t="s">
        <v>28</v>
      </c>
      <c r="Q6" s="79"/>
      <c r="R6" s="22" t="s">
        <v>307</v>
      </c>
      <c r="S6" s="71"/>
      <c r="T6" s="71"/>
      <c r="U6" s="73"/>
      <c r="V6" s="73"/>
      <c r="W6" s="73"/>
      <c r="X6" s="76"/>
      <c r="Y6" s="71"/>
      <c r="Z6" s="71"/>
    </row>
    <row r="7" spans="1:26" s="38" customFormat="1" ht="12.75">
      <c r="A7">
        <v>48001</v>
      </c>
      <c r="B7" t="s">
        <v>92</v>
      </c>
      <c r="C7">
        <v>25560</v>
      </c>
      <c r="D7">
        <v>148</v>
      </c>
      <c r="E7">
        <v>322</v>
      </c>
      <c r="F7">
        <v>-174</v>
      </c>
      <c r="G7">
        <v>147</v>
      </c>
      <c r="H7">
        <v>809</v>
      </c>
      <c r="I7">
        <v>31</v>
      </c>
      <c r="J7" s="38">
        <f aca="true" t="shared" si="0" ref="J7:J47">SUM(G7:I7)</f>
        <v>987</v>
      </c>
      <c r="K7">
        <v>62</v>
      </c>
      <c r="L7">
        <v>704</v>
      </c>
      <c r="M7">
        <v>60</v>
      </c>
      <c r="N7" s="38">
        <f aca="true" t="shared" si="1" ref="N7:N47">SUM(K7:M7)</f>
        <v>826</v>
      </c>
      <c r="O7" s="38">
        <f>(J7-N7)</f>
        <v>161</v>
      </c>
      <c r="P7" s="38">
        <f>(F7+(O7))</f>
        <v>-13</v>
      </c>
      <c r="Q7">
        <v>9</v>
      </c>
      <c r="R7" s="38">
        <v>25556</v>
      </c>
      <c r="S7" s="42">
        <v>5.790750449956961</v>
      </c>
      <c r="T7" s="42">
        <v>12.598794897879333</v>
      </c>
      <c r="U7" s="42">
        <v>6.299397448939667</v>
      </c>
      <c r="V7" s="42">
        <v>4.108302684091087</v>
      </c>
      <c r="W7" s="42">
        <v>3.3257688395023086</v>
      </c>
      <c r="X7" s="42">
        <v>-1.1346740746537287</v>
      </c>
      <c r="Y7" s="42">
        <v>-6.808044447922373</v>
      </c>
      <c r="Z7" s="42">
        <v>-0.5086469989827059</v>
      </c>
    </row>
    <row r="8" spans="1:26" s="38" customFormat="1" ht="12.75">
      <c r="A8">
        <v>48002</v>
      </c>
      <c r="B8" t="s">
        <v>93</v>
      </c>
      <c r="C8">
        <v>10776</v>
      </c>
      <c r="D8">
        <v>86</v>
      </c>
      <c r="E8">
        <v>112</v>
      </c>
      <c r="F8">
        <v>-26</v>
      </c>
      <c r="G8">
        <v>68</v>
      </c>
      <c r="H8">
        <v>252</v>
      </c>
      <c r="I8">
        <v>5</v>
      </c>
      <c r="J8" s="38">
        <f t="shared" si="0"/>
        <v>325</v>
      </c>
      <c r="K8">
        <v>25</v>
      </c>
      <c r="L8">
        <v>212</v>
      </c>
      <c r="M8">
        <v>10</v>
      </c>
      <c r="N8" s="38">
        <f t="shared" si="1"/>
        <v>247</v>
      </c>
      <c r="O8" s="38">
        <f aca="true" t="shared" si="2" ref="O8:O47">(J8-N8)</f>
        <v>78</v>
      </c>
      <c r="P8" s="38">
        <f aca="true" t="shared" si="3" ref="P8:P47">(F8+(O8))</f>
        <v>52</v>
      </c>
      <c r="Q8">
        <v>0</v>
      </c>
      <c r="R8" s="38">
        <v>10828</v>
      </c>
      <c r="S8" s="42">
        <v>7.961488613219775</v>
      </c>
      <c r="T8" s="42">
        <v>10.368450286983892</v>
      </c>
      <c r="U8" s="42">
        <v>7.220885021292353</v>
      </c>
      <c r="V8" s="42">
        <v>3.7030179596371045</v>
      </c>
      <c r="W8" s="42">
        <v>3.9807443066098873</v>
      </c>
      <c r="X8" s="42">
        <v>-0.46287724495463806</v>
      </c>
      <c r="Y8" s="42">
        <v>-2.4069616737641177</v>
      </c>
      <c r="Z8" s="42">
        <v>4.8139233475282355</v>
      </c>
    </row>
    <row r="9" spans="1:26" s="38" customFormat="1" ht="12.75">
      <c r="A9">
        <v>48004</v>
      </c>
      <c r="B9" t="s">
        <v>94</v>
      </c>
      <c r="C9">
        <v>18042</v>
      </c>
      <c r="D9">
        <v>116</v>
      </c>
      <c r="E9">
        <v>190</v>
      </c>
      <c r="F9">
        <v>-74</v>
      </c>
      <c r="G9">
        <v>97</v>
      </c>
      <c r="H9">
        <v>499</v>
      </c>
      <c r="I9">
        <v>17</v>
      </c>
      <c r="J9" s="38">
        <f t="shared" si="0"/>
        <v>613</v>
      </c>
      <c r="K9">
        <v>40</v>
      </c>
      <c r="L9">
        <v>517</v>
      </c>
      <c r="M9">
        <v>91</v>
      </c>
      <c r="N9" s="38">
        <f t="shared" si="1"/>
        <v>648</v>
      </c>
      <c r="O9" s="38">
        <f t="shared" si="2"/>
        <v>-35</v>
      </c>
      <c r="P9" s="38">
        <f t="shared" si="3"/>
        <v>-109</v>
      </c>
      <c r="Q9">
        <v>17</v>
      </c>
      <c r="R9" s="38">
        <v>17950</v>
      </c>
      <c r="S9" s="42">
        <v>6.445876861524783</v>
      </c>
      <c r="T9" s="42">
        <v>10.557901755945766</v>
      </c>
      <c r="U9" s="42">
        <v>-1.9448766392531673</v>
      </c>
      <c r="V9" s="42">
        <v>-1.0002222716159146</v>
      </c>
      <c r="W9" s="42">
        <v>3.1673705267837295</v>
      </c>
      <c r="X9" s="42">
        <v>-4.1120248944209825</v>
      </c>
      <c r="Y9" s="42">
        <v>-4.1120248944209825</v>
      </c>
      <c r="Z9" s="42">
        <v>-6.05690153367415</v>
      </c>
    </row>
    <row r="10" spans="1:26" s="38" customFormat="1" ht="12.75">
      <c r="A10">
        <v>48005</v>
      </c>
      <c r="B10" t="s">
        <v>95</v>
      </c>
      <c r="C10">
        <v>18063</v>
      </c>
      <c r="D10">
        <v>127</v>
      </c>
      <c r="E10">
        <v>181</v>
      </c>
      <c r="F10">
        <v>-54</v>
      </c>
      <c r="G10">
        <v>72</v>
      </c>
      <c r="H10">
        <v>615</v>
      </c>
      <c r="I10">
        <v>20</v>
      </c>
      <c r="J10" s="38">
        <f t="shared" si="0"/>
        <v>707</v>
      </c>
      <c r="K10">
        <v>45</v>
      </c>
      <c r="L10">
        <v>509</v>
      </c>
      <c r="M10">
        <v>54</v>
      </c>
      <c r="N10" s="38">
        <f t="shared" si="1"/>
        <v>608</v>
      </c>
      <c r="O10" s="38">
        <f t="shared" si="2"/>
        <v>99</v>
      </c>
      <c r="P10" s="38">
        <f t="shared" si="3"/>
        <v>45</v>
      </c>
      <c r="Q10">
        <v>14</v>
      </c>
      <c r="R10" s="38">
        <v>18122</v>
      </c>
      <c r="S10" s="42">
        <v>7.01948321127539</v>
      </c>
      <c r="T10" s="42">
        <v>10.004145364101147</v>
      </c>
      <c r="U10" s="42">
        <v>5.471880613513886</v>
      </c>
      <c r="V10" s="42">
        <v>5.858781262954263</v>
      </c>
      <c r="W10" s="42">
        <v>1.4923310764128783</v>
      </c>
      <c r="X10" s="42">
        <v>-1.879231725853254</v>
      </c>
      <c r="Y10" s="42">
        <v>-2.9846621528257566</v>
      </c>
      <c r="Z10" s="42">
        <v>2.4872184606881302</v>
      </c>
    </row>
    <row r="11" spans="1:26" s="38" customFormat="1" ht="12.75">
      <c r="A11">
        <v>48006</v>
      </c>
      <c r="B11" t="s">
        <v>96</v>
      </c>
      <c r="C11">
        <v>45965</v>
      </c>
      <c r="D11">
        <v>368</v>
      </c>
      <c r="E11">
        <v>381</v>
      </c>
      <c r="F11">
        <v>-13</v>
      </c>
      <c r="G11">
        <v>326</v>
      </c>
      <c r="H11">
        <v>1566</v>
      </c>
      <c r="I11">
        <v>182</v>
      </c>
      <c r="J11" s="38">
        <f t="shared" si="0"/>
        <v>2074</v>
      </c>
      <c r="K11">
        <v>112</v>
      </c>
      <c r="L11">
        <v>1529</v>
      </c>
      <c r="M11">
        <v>267</v>
      </c>
      <c r="N11" s="38">
        <f t="shared" si="1"/>
        <v>1908</v>
      </c>
      <c r="O11" s="38">
        <f t="shared" si="2"/>
        <v>166</v>
      </c>
      <c r="P11" s="38">
        <f t="shared" si="3"/>
        <v>153</v>
      </c>
      <c r="Q11">
        <v>4</v>
      </c>
      <c r="R11" s="38">
        <v>46122</v>
      </c>
      <c r="S11" s="42">
        <v>7.992441929914103</v>
      </c>
      <c r="T11" s="42">
        <v>8.2747836285252</v>
      </c>
      <c r="U11" s="42">
        <v>3.605286305341688</v>
      </c>
      <c r="V11" s="42">
        <v>0.8035879114315809</v>
      </c>
      <c r="W11" s="42">
        <v>4.647778730982658</v>
      </c>
      <c r="X11" s="42">
        <v>-1.846080337072551</v>
      </c>
      <c r="Y11" s="42">
        <v>-0.28234169861109604</v>
      </c>
      <c r="Z11" s="42">
        <v>3.3229446067305917</v>
      </c>
    </row>
    <row r="12" spans="1:26" s="38" customFormat="1" ht="12.75">
      <c r="A12">
        <v>48008</v>
      </c>
      <c r="B12" t="s">
        <v>97</v>
      </c>
      <c r="C12">
        <v>7840</v>
      </c>
      <c r="D12">
        <v>61</v>
      </c>
      <c r="E12">
        <v>66</v>
      </c>
      <c r="F12">
        <v>-5</v>
      </c>
      <c r="G12">
        <v>38</v>
      </c>
      <c r="H12">
        <v>340</v>
      </c>
      <c r="I12">
        <v>5</v>
      </c>
      <c r="J12" s="38">
        <f t="shared" si="0"/>
        <v>383</v>
      </c>
      <c r="K12">
        <v>9</v>
      </c>
      <c r="L12">
        <v>317</v>
      </c>
      <c r="M12">
        <v>39</v>
      </c>
      <c r="N12" s="38">
        <f t="shared" si="1"/>
        <v>365</v>
      </c>
      <c r="O12" s="38">
        <f t="shared" si="2"/>
        <v>18</v>
      </c>
      <c r="P12" s="38">
        <f t="shared" si="3"/>
        <v>13</v>
      </c>
      <c r="Q12">
        <v>3</v>
      </c>
      <c r="R12" s="38">
        <v>7856</v>
      </c>
      <c r="S12" s="42">
        <v>7.772680937818553</v>
      </c>
      <c r="T12" s="42">
        <v>8.409785932721713</v>
      </c>
      <c r="U12" s="42">
        <v>2.293577981651376</v>
      </c>
      <c r="V12" s="42">
        <v>2.930682976554536</v>
      </c>
      <c r="W12" s="42">
        <v>3.6952089704383284</v>
      </c>
      <c r="X12" s="42">
        <v>-4.332313965341488</v>
      </c>
      <c r="Y12" s="42">
        <v>-0.6371049949031601</v>
      </c>
      <c r="Z12" s="42">
        <v>1.6564729867482162</v>
      </c>
    </row>
    <row r="13" spans="1:26" s="38" customFormat="1" ht="12.75">
      <c r="A13">
        <v>48010</v>
      </c>
      <c r="B13" t="s">
        <v>98</v>
      </c>
      <c r="C13">
        <v>17211</v>
      </c>
      <c r="D13">
        <v>131</v>
      </c>
      <c r="E13">
        <v>203</v>
      </c>
      <c r="F13">
        <v>-72</v>
      </c>
      <c r="G13">
        <v>126</v>
      </c>
      <c r="H13">
        <v>555</v>
      </c>
      <c r="I13">
        <v>33</v>
      </c>
      <c r="J13" s="38">
        <f t="shared" si="0"/>
        <v>714</v>
      </c>
      <c r="K13">
        <v>57</v>
      </c>
      <c r="L13">
        <v>424</v>
      </c>
      <c r="M13">
        <v>45</v>
      </c>
      <c r="N13" s="38">
        <f t="shared" si="1"/>
        <v>526</v>
      </c>
      <c r="O13" s="38">
        <f t="shared" si="2"/>
        <v>188</v>
      </c>
      <c r="P13" s="38">
        <f t="shared" si="3"/>
        <v>116</v>
      </c>
      <c r="Q13">
        <v>12</v>
      </c>
      <c r="R13" s="38">
        <v>17339</v>
      </c>
      <c r="S13" s="42">
        <v>7.583212735166426</v>
      </c>
      <c r="T13" s="42">
        <v>11.75108538350217</v>
      </c>
      <c r="U13" s="42">
        <v>10.882778581765557</v>
      </c>
      <c r="V13" s="42">
        <v>7.583212735166426</v>
      </c>
      <c r="W13" s="42">
        <v>3.9942112879884224</v>
      </c>
      <c r="X13" s="42">
        <v>-0.694645441389291</v>
      </c>
      <c r="Y13" s="42">
        <v>-4.167872648335745</v>
      </c>
      <c r="Z13" s="42">
        <v>6.714905933429812</v>
      </c>
    </row>
    <row r="14" spans="1:26" s="38" customFormat="1" ht="12.75">
      <c r="A14">
        <v>48011</v>
      </c>
      <c r="B14" t="s">
        <v>99</v>
      </c>
      <c r="C14">
        <v>10880</v>
      </c>
      <c r="D14">
        <v>64</v>
      </c>
      <c r="E14">
        <v>109</v>
      </c>
      <c r="F14">
        <v>-45</v>
      </c>
      <c r="G14">
        <v>78</v>
      </c>
      <c r="H14">
        <v>412</v>
      </c>
      <c r="I14">
        <v>39</v>
      </c>
      <c r="J14" s="38">
        <f t="shared" si="0"/>
        <v>529</v>
      </c>
      <c r="K14">
        <v>11</v>
      </c>
      <c r="L14">
        <v>395</v>
      </c>
      <c r="M14">
        <v>188</v>
      </c>
      <c r="N14" s="38">
        <f t="shared" si="1"/>
        <v>594</v>
      </c>
      <c r="O14" s="38">
        <f t="shared" si="2"/>
        <v>-65</v>
      </c>
      <c r="P14" s="38">
        <f t="shared" si="3"/>
        <v>-110</v>
      </c>
      <c r="Q14">
        <v>13</v>
      </c>
      <c r="R14" s="38">
        <v>10783</v>
      </c>
      <c r="S14" s="42">
        <v>5.908692240225268</v>
      </c>
      <c r="T14" s="42">
        <v>10.063241471633662</v>
      </c>
      <c r="U14" s="42">
        <v>-6.001015556478788</v>
      </c>
      <c r="V14" s="42">
        <v>1.569496376309837</v>
      </c>
      <c r="W14" s="42">
        <v>6.1856621889858285</v>
      </c>
      <c r="X14" s="42">
        <v>-13.756174121774455</v>
      </c>
      <c r="Y14" s="42">
        <v>-4.154549231408392</v>
      </c>
      <c r="Z14" s="42">
        <v>-10.155564787887181</v>
      </c>
    </row>
    <row r="15" spans="1:26" s="38" customFormat="1" ht="12.75">
      <c r="A15">
        <v>48012</v>
      </c>
      <c r="B15" t="s">
        <v>100</v>
      </c>
      <c r="C15">
        <v>15880</v>
      </c>
      <c r="D15">
        <v>101</v>
      </c>
      <c r="E15">
        <v>215</v>
      </c>
      <c r="F15">
        <v>-114</v>
      </c>
      <c r="G15">
        <v>96</v>
      </c>
      <c r="H15">
        <v>388</v>
      </c>
      <c r="I15">
        <v>16</v>
      </c>
      <c r="J15" s="38">
        <f t="shared" si="0"/>
        <v>500</v>
      </c>
      <c r="K15">
        <v>64</v>
      </c>
      <c r="L15">
        <v>377</v>
      </c>
      <c r="M15">
        <v>55</v>
      </c>
      <c r="N15" s="38">
        <f t="shared" si="1"/>
        <v>496</v>
      </c>
      <c r="O15" s="38">
        <f t="shared" si="2"/>
        <v>4</v>
      </c>
      <c r="P15" s="38">
        <f t="shared" si="3"/>
        <v>-110</v>
      </c>
      <c r="Q15">
        <v>8</v>
      </c>
      <c r="R15" s="38">
        <v>15778</v>
      </c>
      <c r="S15" s="42">
        <v>6.380693663528966</v>
      </c>
      <c r="T15" s="42">
        <v>13.582664729294333</v>
      </c>
      <c r="U15" s="42">
        <v>0.252700739149662</v>
      </c>
      <c r="V15" s="42">
        <v>0.6949270326615705</v>
      </c>
      <c r="W15" s="42">
        <v>2.021605913197296</v>
      </c>
      <c r="X15" s="42">
        <v>-2.4638322067092044</v>
      </c>
      <c r="Y15" s="42">
        <v>-7.201971065765368</v>
      </c>
      <c r="Z15" s="42">
        <v>-6.949270326615705</v>
      </c>
    </row>
    <row r="16" spans="1:26" s="38" customFormat="1" ht="12.75">
      <c r="A16">
        <v>48013</v>
      </c>
      <c r="B16" t="s">
        <v>101</v>
      </c>
      <c r="C16">
        <v>5516</v>
      </c>
      <c r="D16">
        <v>23</v>
      </c>
      <c r="E16">
        <v>59</v>
      </c>
      <c r="F16">
        <v>-36</v>
      </c>
      <c r="G16">
        <v>55</v>
      </c>
      <c r="H16">
        <v>193</v>
      </c>
      <c r="I16">
        <v>9</v>
      </c>
      <c r="J16" s="38">
        <f t="shared" si="0"/>
        <v>257</v>
      </c>
      <c r="K16">
        <v>12</v>
      </c>
      <c r="L16">
        <v>166</v>
      </c>
      <c r="M16">
        <v>37</v>
      </c>
      <c r="N16" s="38">
        <f t="shared" si="1"/>
        <v>215</v>
      </c>
      <c r="O16" s="38">
        <f t="shared" si="2"/>
        <v>42</v>
      </c>
      <c r="P16" s="38">
        <f t="shared" si="3"/>
        <v>6</v>
      </c>
      <c r="Q16">
        <v>19</v>
      </c>
      <c r="R16" s="38">
        <v>5541</v>
      </c>
      <c r="S16" s="42">
        <v>4.160260468481505</v>
      </c>
      <c r="T16" s="42">
        <v>10.67197250610473</v>
      </c>
      <c r="U16" s="42">
        <v>7.596997377227096</v>
      </c>
      <c r="V16" s="42">
        <v>4.883784028217419</v>
      </c>
      <c r="W16" s="42">
        <v>7.777878267161075</v>
      </c>
      <c r="X16" s="42">
        <v>-5.064664918151397</v>
      </c>
      <c r="Y16" s="42">
        <v>-6.511712037623225</v>
      </c>
      <c r="Z16" s="42">
        <v>1.0852853396038709</v>
      </c>
    </row>
    <row r="17" spans="1:26" s="38" customFormat="1" ht="12.75">
      <c r="A17">
        <v>48014</v>
      </c>
      <c r="B17" t="s">
        <v>102</v>
      </c>
      <c r="C17">
        <v>48783</v>
      </c>
      <c r="D17">
        <v>298</v>
      </c>
      <c r="E17">
        <v>598</v>
      </c>
      <c r="F17">
        <v>-300</v>
      </c>
      <c r="G17">
        <v>423</v>
      </c>
      <c r="H17">
        <v>1626</v>
      </c>
      <c r="I17">
        <v>162</v>
      </c>
      <c r="J17" s="38">
        <f t="shared" si="0"/>
        <v>2211</v>
      </c>
      <c r="K17">
        <v>63</v>
      </c>
      <c r="L17">
        <v>1531</v>
      </c>
      <c r="M17">
        <v>507</v>
      </c>
      <c r="N17" s="38">
        <f t="shared" si="1"/>
        <v>2101</v>
      </c>
      <c r="O17" s="38">
        <f t="shared" si="2"/>
        <v>110</v>
      </c>
      <c r="P17" s="38">
        <f t="shared" si="3"/>
        <v>-190</v>
      </c>
      <c r="Q17">
        <v>18</v>
      </c>
      <c r="R17" s="38">
        <v>48611</v>
      </c>
      <c r="S17" s="42">
        <v>6.119473478859067</v>
      </c>
      <c r="T17" s="42">
        <v>12.280017249522558</v>
      </c>
      <c r="U17" s="42">
        <v>2.25886604924328</v>
      </c>
      <c r="V17" s="42">
        <v>1.9508388607101053</v>
      </c>
      <c r="W17" s="42">
        <v>7.392652524796189</v>
      </c>
      <c r="X17" s="42">
        <v>-7.084625336263014</v>
      </c>
      <c r="Y17" s="42">
        <v>-6.160543770663491</v>
      </c>
      <c r="Z17" s="42">
        <v>-3.9016777214202105</v>
      </c>
    </row>
    <row r="18" spans="1:26" s="38" customFormat="1" ht="12.75">
      <c r="A18">
        <v>48015</v>
      </c>
      <c r="B18" t="s">
        <v>103</v>
      </c>
      <c r="C18">
        <v>13988</v>
      </c>
      <c r="D18">
        <v>86</v>
      </c>
      <c r="E18">
        <v>175</v>
      </c>
      <c r="F18">
        <v>-89</v>
      </c>
      <c r="G18">
        <v>89</v>
      </c>
      <c r="H18">
        <v>529</v>
      </c>
      <c r="I18">
        <v>12</v>
      </c>
      <c r="J18" s="38">
        <f t="shared" si="0"/>
        <v>630</v>
      </c>
      <c r="K18">
        <v>50</v>
      </c>
      <c r="L18">
        <v>519</v>
      </c>
      <c r="M18">
        <v>29</v>
      </c>
      <c r="N18" s="38">
        <f t="shared" si="1"/>
        <v>598</v>
      </c>
      <c r="O18" s="38">
        <f t="shared" si="2"/>
        <v>32</v>
      </c>
      <c r="P18" s="38">
        <f t="shared" si="3"/>
        <v>-57</v>
      </c>
      <c r="Q18">
        <v>14</v>
      </c>
      <c r="R18" s="38">
        <v>13945</v>
      </c>
      <c r="S18" s="42">
        <v>6.157591379372069</v>
      </c>
      <c r="T18" s="42">
        <v>12.52998245802456</v>
      </c>
      <c r="U18" s="42">
        <v>2.2911967923244907</v>
      </c>
      <c r="V18" s="42">
        <v>0.7159989976014033</v>
      </c>
      <c r="W18" s="42">
        <v>2.7923960906454734</v>
      </c>
      <c r="X18" s="42">
        <v>-1.2171982959223857</v>
      </c>
      <c r="Y18" s="42">
        <v>-6.372391078652489</v>
      </c>
      <c r="Z18" s="42">
        <v>-4.0811942863279995</v>
      </c>
    </row>
    <row r="19" spans="1:26" s="38" customFormat="1" ht="12.75">
      <c r="A19">
        <v>48017</v>
      </c>
      <c r="B19" t="s">
        <v>104</v>
      </c>
      <c r="C19">
        <v>369885</v>
      </c>
      <c r="D19">
        <v>2488</v>
      </c>
      <c r="E19">
        <v>4415</v>
      </c>
      <c r="F19">
        <v>-1927</v>
      </c>
      <c r="G19">
        <v>3391</v>
      </c>
      <c r="H19">
        <v>8659</v>
      </c>
      <c r="I19">
        <v>755</v>
      </c>
      <c r="J19" s="38">
        <f t="shared" si="0"/>
        <v>12805</v>
      </c>
      <c r="K19">
        <v>485</v>
      </c>
      <c r="L19">
        <v>8679</v>
      </c>
      <c r="M19">
        <v>4892</v>
      </c>
      <c r="N19" s="38">
        <f t="shared" si="1"/>
        <v>14056</v>
      </c>
      <c r="O19" s="38">
        <f t="shared" si="2"/>
        <v>-1251</v>
      </c>
      <c r="P19" s="38">
        <f t="shared" si="3"/>
        <v>-3178</v>
      </c>
      <c r="Q19">
        <v>220</v>
      </c>
      <c r="R19" s="38">
        <v>366927</v>
      </c>
      <c r="S19" s="42">
        <v>6.753418782538829</v>
      </c>
      <c r="T19" s="42">
        <v>11.98406106306629</v>
      </c>
      <c r="U19" s="42">
        <v>-3.3957101675868473</v>
      </c>
      <c r="V19" s="42">
        <v>-0.054287932335521136</v>
      </c>
      <c r="W19" s="42">
        <v>7.888036568351222</v>
      </c>
      <c r="X19" s="42">
        <v>-11.229458803602547</v>
      </c>
      <c r="Y19" s="42">
        <v>-5.230642280527461</v>
      </c>
      <c r="Z19" s="42">
        <v>-8.626352448114309</v>
      </c>
    </row>
    <row r="20" spans="1:26" s="38" customFormat="1" ht="12.75">
      <c r="A20">
        <v>48018</v>
      </c>
      <c r="B20" t="s">
        <v>105</v>
      </c>
      <c r="C20">
        <v>4555</v>
      </c>
      <c r="D20">
        <v>19</v>
      </c>
      <c r="E20">
        <v>84</v>
      </c>
      <c r="F20">
        <v>-65</v>
      </c>
      <c r="G20">
        <v>42</v>
      </c>
      <c r="H20">
        <v>129</v>
      </c>
      <c r="I20">
        <v>2</v>
      </c>
      <c r="J20" s="38">
        <f t="shared" si="0"/>
        <v>173</v>
      </c>
      <c r="K20">
        <v>26</v>
      </c>
      <c r="L20">
        <v>110</v>
      </c>
      <c r="M20">
        <v>11</v>
      </c>
      <c r="N20" s="38">
        <f t="shared" si="1"/>
        <v>147</v>
      </c>
      <c r="O20" s="38">
        <f t="shared" si="2"/>
        <v>26</v>
      </c>
      <c r="P20" s="38">
        <f t="shared" si="3"/>
        <v>-39</v>
      </c>
      <c r="Q20">
        <v>2</v>
      </c>
      <c r="R20" s="38">
        <v>4518</v>
      </c>
      <c r="S20" s="42">
        <v>4.188250854182741</v>
      </c>
      <c r="T20" s="42">
        <v>18.516477460597375</v>
      </c>
      <c r="U20" s="42">
        <v>5.731290642565854</v>
      </c>
      <c r="V20" s="42">
        <v>4.188250854182741</v>
      </c>
      <c r="W20" s="42">
        <v>3.526948087732834</v>
      </c>
      <c r="X20" s="42">
        <v>-1.983908299349719</v>
      </c>
      <c r="Y20" s="42">
        <v>-14.328226606414637</v>
      </c>
      <c r="Z20" s="42">
        <v>-8.596935963848782</v>
      </c>
    </row>
    <row r="21" spans="1:26" s="38" customFormat="1" ht="12.75">
      <c r="A21">
        <v>48019</v>
      </c>
      <c r="B21" t="s">
        <v>106</v>
      </c>
      <c r="C21">
        <v>23029</v>
      </c>
      <c r="D21">
        <v>148</v>
      </c>
      <c r="E21">
        <v>235</v>
      </c>
      <c r="F21">
        <v>-87</v>
      </c>
      <c r="G21">
        <v>207</v>
      </c>
      <c r="H21">
        <v>657</v>
      </c>
      <c r="I21">
        <v>101</v>
      </c>
      <c r="J21" s="38">
        <f t="shared" si="0"/>
        <v>965</v>
      </c>
      <c r="K21">
        <v>79</v>
      </c>
      <c r="L21">
        <v>717</v>
      </c>
      <c r="M21">
        <v>132</v>
      </c>
      <c r="N21" s="38">
        <f t="shared" si="1"/>
        <v>928</v>
      </c>
      <c r="O21" s="38">
        <f t="shared" si="2"/>
        <v>37</v>
      </c>
      <c r="P21" s="38">
        <f t="shared" si="3"/>
        <v>-50</v>
      </c>
      <c r="Q21">
        <v>29</v>
      </c>
      <c r="R21" s="38">
        <v>23008</v>
      </c>
      <c r="S21" s="42">
        <v>6.429610965093294</v>
      </c>
      <c r="T21" s="42">
        <v>10.209179572952191</v>
      </c>
      <c r="U21" s="42">
        <v>1.6074027412733236</v>
      </c>
      <c r="V21" s="42">
        <v>-2.606599039902687</v>
      </c>
      <c r="W21" s="42">
        <v>5.560744618459066</v>
      </c>
      <c r="X21" s="42">
        <v>-1.346742837283055</v>
      </c>
      <c r="Y21" s="42">
        <v>-3.779568607858896</v>
      </c>
      <c r="Z21" s="42">
        <v>-2.1721658665855728</v>
      </c>
    </row>
    <row r="22" spans="1:26" s="38" customFormat="1" ht="12.75">
      <c r="A22">
        <v>48020</v>
      </c>
      <c r="B22" t="s">
        <v>107</v>
      </c>
      <c r="C22">
        <v>4818</v>
      </c>
      <c r="D22">
        <v>36</v>
      </c>
      <c r="E22">
        <v>53</v>
      </c>
      <c r="F22">
        <v>-17</v>
      </c>
      <c r="G22">
        <v>26</v>
      </c>
      <c r="H22">
        <v>163</v>
      </c>
      <c r="I22">
        <v>4</v>
      </c>
      <c r="J22" s="38">
        <f t="shared" si="0"/>
        <v>193</v>
      </c>
      <c r="K22">
        <v>14</v>
      </c>
      <c r="L22">
        <v>169</v>
      </c>
      <c r="M22">
        <v>6</v>
      </c>
      <c r="N22" s="38">
        <f t="shared" si="1"/>
        <v>189</v>
      </c>
      <c r="O22" s="38">
        <f t="shared" si="2"/>
        <v>4</v>
      </c>
      <c r="P22" s="38">
        <f t="shared" si="3"/>
        <v>-13</v>
      </c>
      <c r="Q22">
        <v>7</v>
      </c>
      <c r="R22" s="38">
        <v>4812</v>
      </c>
      <c r="S22" s="42">
        <v>7.4766355140186915</v>
      </c>
      <c r="T22" s="42">
        <v>11.007268951194185</v>
      </c>
      <c r="U22" s="42">
        <v>0.8307372793354102</v>
      </c>
      <c r="V22" s="42">
        <v>-1.2461059190031154</v>
      </c>
      <c r="W22" s="42">
        <v>2.492211838006231</v>
      </c>
      <c r="X22" s="42">
        <v>-0.4153686396677051</v>
      </c>
      <c r="Y22" s="42">
        <v>-3.5306334371754935</v>
      </c>
      <c r="Z22" s="42">
        <v>-2.699896157840083</v>
      </c>
    </row>
    <row r="23" spans="1:26" s="38" customFormat="1" ht="12.75">
      <c r="A23">
        <v>48021</v>
      </c>
      <c r="B23" t="s">
        <v>108</v>
      </c>
      <c r="C23">
        <v>13663</v>
      </c>
      <c r="D23">
        <v>83</v>
      </c>
      <c r="E23">
        <v>151</v>
      </c>
      <c r="F23">
        <v>-68</v>
      </c>
      <c r="G23">
        <v>115</v>
      </c>
      <c r="H23">
        <v>356</v>
      </c>
      <c r="I23">
        <v>11</v>
      </c>
      <c r="J23" s="38">
        <f t="shared" si="0"/>
        <v>482</v>
      </c>
      <c r="K23">
        <v>63</v>
      </c>
      <c r="L23">
        <v>389</v>
      </c>
      <c r="M23">
        <v>70</v>
      </c>
      <c r="N23" s="38">
        <f t="shared" si="1"/>
        <v>522</v>
      </c>
      <c r="O23" s="38">
        <f t="shared" si="2"/>
        <v>-40</v>
      </c>
      <c r="P23" s="38">
        <f t="shared" si="3"/>
        <v>-108</v>
      </c>
      <c r="Q23">
        <v>1</v>
      </c>
      <c r="R23" s="38">
        <v>13556</v>
      </c>
      <c r="S23" s="42">
        <v>6.098681068371358</v>
      </c>
      <c r="T23" s="42">
        <v>11.095190859326205</v>
      </c>
      <c r="U23" s="42">
        <v>-2.939123406444028</v>
      </c>
      <c r="V23" s="42">
        <v>-2.424776810316323</v>
      </c>
      <c r="W23" s="42">
        <v>3.8208604283772365</v>
      </c>
      <c r="X23" s="42">
        <v>-4.335207024504942</v>
      </c>
      <c r="Y23" s="42">
        <v>-4.996509790954847</v>
      </c>
      <c r="Z23" s="42">
        <v>-7.935633197398876</v>
      </c>
    </row>
    <row r="24" spans="1:26" s="38" customFormat="1" ht="12.75">
      <c r="A24">
        <v>48022</v>
      </c>
      <c r="B24" t="s">
        <v>109</v>
      </c>
      <c r="C24">
        <v>14486</v>
      </c>
      <c r="D24">
        <v>102</v>
      </c>
      <c r="E24">
        <v>164</v>
      </c>
      <c r="F24">
        <v>-62</v>
      </c>
      <c r="G24">
        <v>108</v>
      </c>
      <c r="H24">
        <v>511</v>
      </c>
      <c r="I24">
        <v>38</v>
      </c>
      <c r="J24" s="38">
        <f t="shared" si="0"/>
        <v>657</v>
      </c>
      <c r="K24">
        <v>33</v>
      </c>
      <c r="L24">
        <v>453</v>
      </c>
      <c r="M24">
        <v>53</v>
      </c>
      <c r="N24" s="38">
        <f t="shared" si="1"/>
        <v>539</v>
      </c>
      <c r="O24" s="38">
        <f t="shared" si="2"/>
        <v>118</v>
      </c>
      <c r="P24" s="38">
        <f t="shared" si="3"/>
        <v>56</v>
      </c>
      <c r="Q24">
        <v>3</v>
      </c>
      <c r="R24" s="38">
        <v>14545</v>
      </c>
      <c r="S24" s="42">
        <v>7.026971168750646</v>
      </c>
      <c r="T24" s="42">
        <v>11.298267369363783</v>
      </c>
      <c r="U24" s="42">
        <v>8.12924115600565</v>
      </c>
      <c r="V24" s="42">
        <v>3.9957287037993865</v>
      </c>
      <c r="W24" s="42">
        <v>5.166890565257828</v>
      </c>
      <c r="X24" s="42">
        <v>-1.0333781130515656</v>
      </c>
      <c r="Y24" s="42">
        <v>-4.271296200613138</v>
      </c>
      <c r="Z24" s="42">
        <v>3.8579449553925116</v>
      </c>
    </row>
    <row r="25" spans="1:26" s="38" customFormat="1" ht="12.75">
      <c r="A25">
        <v>48024</v>
      </c>
      <c r="B25" t="s">
        <v>110</v>
      </c>
      <c r="C25">
        <v>19975</v>
      </c>
      <c r="D25">
        <v>159</v>
      </c>
      <c r="E25">
        <v>219</v>
      </c>
      <c r="F25">
        <v>-60</v>
      </c>
      <c r="G25">
        <v>127</v>
      </c>
      <c r="H25">
        <v>684</v>
      </c>
      <c r="I25">
        <v>45</v>
      </c>
      <c r="J25" s="38">
        <f t="shared" si="0"/>
        <v>856</v>
      </c>
      <c r="K25">
        <v>78</v>
      </c>
      <c r="L25">
        <v>699</v>
      </c>
      <c r="M25">
        <v>431</v>
      </c>
      <c r="N25" s="38">
        <f t="shared" si="1"/>
        <v>1208</v>
      </c>
      <c r="O25" s="38">
        <f t="shared" si="2"/>
        <v>-352</v>
      </c>
      <c r="P25" s="38">
        <f t="shared" si="3"/>
        <v>-412</v>
      </c>
      <c r="Q25">
        <v>19</v>
      </c>
      <c r="R25" s="38">
        <v>19582</v>
      </c>
      <c r="S25" s="42">
        <v>8.039032282529009</v>
      </c>
      <c r="T25" s="42">
        <v>11.072629370275806</v>
      </c>
      <c r="U25" s="42">
        <v>-17.797102914781203</v>
      </c>
      <c r="V25" s="42">
        <v>-0.758399271936699</v>
      </c>
      <c r="W25" s="42">
        <v>2.4774376216598832</v>
      </c>
      <c r="X25" s="42">
        <v>-19.516141264504384</v>
      </c>
      <c r="Y25" s="42">
        <v>-3.033597087746796</v>
      </c>
      <c r="Z25" s="42">
        <v>-20.830700002527998</v>
      </c>
    </row>
    <row r="26" spans="1:26" s="38" customFormat="1" ht="12.75">
      <c r="A26">
        <v>48025</v>
      </c>
      <c r="B26" t="s">
        <v>111</v>
      </c>
      <c r="C26">
        <v>1912</v>
      </c>
      <c r="D26">
        <v>11</v>
      </c>
      <c r="E26">
        <v>21</v>
      </c>
      <c r="F26">
        <v>-10</v>
      </c>
      <c r="G26">
        <v>11</v>
      </c>
      <c r="H26">
        <v>82</v>
      </c>
      <c r="I26">
        <v>1</v>
      </c>
      <c r="J26" s="38">
        <f t="shared" si="0"/>
        <v>94</v>
      </c>
      <c r="K26">
        <v>4</v>
      </c>
      <c r="L26">
        <v>95</v>
      </c>
      <c r="M26">
        <v>27</v>
      </c>
      <c r="N26" s="38">
        <f t="shared" si="1"/>
        <v>126</v>
      </c>
      <c r="O26" s="38">
        <f t="shared" si="2"/>
        <v>-32</v>
      </c>
      <c r="P26" s="38">
        <f t="shared" si="3"/>
        <v>-42</v>
      </c>
      <c r="Q26">
        <v>3</v>
      </c>
      <c r="R26" s="38">
        <v>1873</v>
      </c>
      <c r="S26" s="42">
        <v>5.812417437252312</v>
      </c>
      <c r="T26" s="42">
        <v>11.096433289299869</v>
      </c>
      <c r="U26" s="42">
        <v>-16.908850726552178</v>
      </c>
      <c r="V26" s="42">
        <v>-6.869220607661823</v>
      </c>
      <c r="W26" s="42">
        <v>3.6988110964332894</v>
      </c>
      <c r="X26" s="42">
        <v>-13.738441215323647</v>
      </c>
      <c r="Y26" s="42">
        <v>-5.284015852047556</v>
      </c>
      <c r="Z26" s="42">
        <v>-22.192866578599737</v>
      </c>
    </row>
    <row r="27" spans="1:26" s="38" customFormat="1" ht="12.75">
      <c r="A27">
        <v>48026</v>
      </c>
      <c r="B27" t="s">
        <v>112</v>
      </c>
      <c r="C27">
        <v>3056</v>
      </c>
      <c r="D27">
        <v>17</v>
      </c>
      <c r="E27">
        <v>48</v>
      </c>
      <c r="F27">
        <v>-31</v>
      </c>
      <c r="G27">
        <v>12</v>
      </c>
      <c r="H27">
        <v>67</v>
      </c>
      <c r="I27">
        <v>6</v>
      </c>
      <c r="J27" s="38">
        <f t="shared" si="0"/>
        <v>85</v>
      </c>
      <c r="K27">
        <v>7</v>
      </c>
      <c r="L27">
        <v>74</v>
      </c>
      <c r="M27">
        <v>0</v>
      </c>
      <c r="N27" s="38">
        <f t="shared" si="1"/>
        <v>81</v>
      </c>
      <c r="O27" s="38">
        <f t="shared" si="2"/>
        <v>4</v>
      </c>
      <c r="P27" s="38">
        <f t="shared" si="3"/>
        <v>-27</v>
      </c>
      <c r="Q27">
        <v>0</v>
      </c>
      <c r="R27" s="38">
        <v>3029</v>
      </c>
      <c r="S27" s="42">
        <v>5.587510271158586</v>
      </c>
      <c r="T27" s="42">
        <v>15.776499589153655</v>
      </c>
      <c r="U27" s="42">
        <v>1.314708299096138</v>
      </c>
      <c r="V27" s="42">
        <v>-2.3007395234182413</v>
      </c>
      <c r="W27" s="42">
        <v>1.6433853738701725</v>
      </c>
      <c r="X27" s="42">
        <v>1.9720624486442069</v>
      </c>
      <c r="Y27" s="42">
        <v>-10.18898931799507</v>
      </c>
      <c r="Z27" s="42">
        <v>-8.874281018898932</v>
      </c>
    </row>
    <row r="28" spans="1:26" s="38" customFormat="1" ht="12.75">
      <c r="A28">
        <v>48027</v>
      </c>
      <c r="B28" t="s">
        <v>113</v>
      </c>
      <c r="C28">
        <v>3596</v>
      </c>
      <c r="D28">
        <v>24</v>
      </c>
      <c r="E28">
        <v>56</v>
      </c>
      <c r="F28">
        <v>-32</v>
      </c>
      <c r="G28">
        <v>24</v>
      </c>
      <c r="H28">
        <v>103</v>
      </c>
      <c r="I28">
        <v>3</v>
      </c>
      <c r="J28" s="38">
        <f t="shared" si="0"/>
        <v>130</v>
      </c>
      <c r="K28">
        <v>11</v>
      </c>
      <c r="L28">
        <v>124</v>
      </c>
      <c r="M28">
        <v>6</v>
      </c>
      <c r="N28" s="38">
        <f t="shared" si="1"/>
        <v>141</v>
      </c>
      <c r="O28" s="38">
        <f t="shared" si="2"/>
        <v>-11</v>
      </c>
      <c r="P28" s="38">
        <f t="shared" si="3"/>
        <v>-43</v>
      </c>
      <c r="Q28">
        <v>2</v>
      </c>
      <c r="R28" s="38">
        <v>3555</v>
      </c>
      <c r="S28" s="42">
        <v>6.7123479233673615</v>
      </c>
      <c r="T28" s="42">
        <v>15.662145154523843</v>
      </c>
      <c r="U28" s="42">
        <v>-3.0764927982100407</v>
      </c>
      <c r="V28" s="42">
        <v>-5.8733044329464414</v>
      </c>
      <c r="W28" s="42">
        <v>3.635855125157321</v>
      </c>
      <c r="X28" s="42">
        <v>-0.8390434904209202</v>
      </c>
      <c r="Y28" s="42">
        <v>-8.949797231156483</v>
      </c>
      <c r="Z28" s="42">
        <v>-12.026290029366521</v>
      </c>
    </row>
    <row r="29" spans="1:26" s="38" customFormat="1" ht="12.75">
      <c r="A29">
        <v>48028</v>
      </c>
      <c r="B29" t="s">
        <v>114</v>
      </c>
      <c r="C29">
        <v>14318</v>
      </c>
      <c r="D29">
        <v>94</v>
      </c>
      <c r="E29">
        <v>173</v>
      </c>
      <c r="F29">
        <v>-79</v>
      </c>
      <c r="G29">
        <v>54</v>
      </c>
      <c r="H29">
        <v>551</v>
      </c>
      <c r="I29">
        <v>8</v>
      </c>
      <c r="J29" s="38">
        <f t="shared" si="0"/>
        <v>613</v>
      </c>
      <c r="K29">
        <v>29</v>
      </c>
      <c r="L29">
        <v>451</v>
      </c>
      <c r="M29">
        <v>43</v>
      </c>
      <c r="N29" s="38">
        <f t="shared" si="1"/>
        <v>523</v>
      </c>
      <c r="O29" s="38">
        <f t="shared" si="2"/>
        <v>90</v>
      </c>
      <c r="P29" s="38">
        <f t="shared" si="3"/>
        <v>11</v>
      </c>
      <c r="Q29">
        <v>2</v>
      </c>
      <c r="R29" s="38">
        <v>14331</v>
      </c>
      <c r="S29" s="42">
        <v>6.562183671332333</v>
      </c>
      <c r="T29" s="42">
        <v>12.077210373835037</v>
      </c>
      <c r="U29" s="42">
        <v>6.282941812977765</v>
      </c>
      <c r="V29" s="42">
        <v>6.981046458864184</v>
      </c>
      <c r="W29" s="42">
        <v>1.745261614716046</v>
      </c>
      <c r="X29" s="42">
        <v>-2.443366260602464</v>
      </c>
      <c r="Y29" s="42">
        <v>-5.5150267025027055</v>
      </c>
      <c r="Z29" s="42">
        <v>0.7679151104750602</v>
      </c>
    </row>
    <row r="30" spans="1:26" s="38" customFormat="1" ht="12.75">
      <c r="A30">
        <v>48030</v>
      </c>
      <c r="B30" t="s">
        <v>115</v>
      </c>
      <c r="C30">
        <v>13316</v>
      </c>
      <c r="D30">
        <v>86</v>
      </c>
      <c r="E30">
        <v>125</v>
      </c>
      <c r="F30">
        <v>-39</v>
      </c>
      <c r="G30">
        <v>60</v>
      </c>
      <c r="H30">
        <v>396</v>
      </c>
      <c r="I30">
        <v>13</v>
      </c>
      <c r="J30" s="38">
        <f t="shared" si="0"/>
        <v>469</v>
      </c>
      <c r="K30">
        <v>29</v>
      </c>
      <c r="L30">
        <v>417</v>
      </c>
      <c r="M30">
        <v>25</v>
      </c>
      <c r="N30" s="38">
        <f t="shared" si="1"/>
        <v>471</v>
      </c>
      <c r="O30" s="38">
        <f t="shared" si="2"/>
        <v>-2</v>
      </c>
      <c r="P30" s="38">
        <f t="shared" si="3"/>
        <v>-41</v>
      </c>
      <c r="Q30">
        <v>5</v>
      </c>
      <c r="R30" s="38">
        <v>13280</v>
      </c>
      <c r="S30" s="42">
        <v>6.467137915476012</v>
      </c>
      <c r="T30" s="42">
        <v>9.399909760866295</v>
      </c>
      <c r="U30" s="42">
        <v>-0.15039855617386072</v>
      </c>
      <c r="V30" s="42">
        <v>-1.5791848398255377</v>
      </c>
      <c r="W30" s="42">
        <v>2.331177620694841</v>
      </c>
      <c r="X30" s="42">
        <v>-0.9023913370431644</v>
      </c>
      <c r="Y30" s="42">
        <v>-2.9327718453902842</v>
      </c>
      <c r="Z30" s="42">
        <v>-3.083170401564145</v>
      </c>
    </row>
    <row r="31" spans="1:26" s="38" customFormat="1" ht="12.75">
      <c r="A31">
        <v>48031</v>
      </c>
      <c r="B31" t="s">
        <v>116</v>
      </c>
      <c r="C31">
        <v>1120</v>
      </c>
      <c r="D31">
        <v>9</v>
      </c>
      <c r="E31">
        <v>19</v>
      </c>
      <c r="F31">
        <v>-10</v>
      </c>
      <c r="G31">
        <v>7</v>
      </c>
      <c r="H31">
        <v>30</v>
      </c>
      <c r="I31">
        <v>0</v>
      </c>
      <c r="J31" s="38">
        <f t="shared" si="0"/>
        <v>37</v>
      </c>
      <c r="K31">
        <v>3</v>
      </c>
      <c r="L31">
        <v>16</v>
      </c>
      <c r="M31">
        <v>2</v>
      </c>
      <c r="N31" s="38">
        <f t="shared" si="1"/>
        <v>21</v>
      </c>
      <c r="O31" s="38">
        <f t="shared" si="2"/>
        <v>16</v>
      </c>
      <c r="P31" s="38">
        <f t="shared" si="3"/>
        <v>6</v>
      </c>
      <c r="Q31">
        <v>-1</v>
      </c>
      <c r="R31" s="38">
        <v>1125</v>
      </c>
      <c r="S31" s="42">
        <v>8.017817371937639</v>
      </c>
      <c r="T31" s="42">
        <v>16.926503340757236</v>
      </c>
      <c r="U31" s="42">
        <v>14.25389755011136</v>
      </c>
      <c r="V31" s="42">
        <v>12.47216035634744</v>
      </c>
      <c r="W31" s="42">
        <v>3.56347438752784</v>
      </c>
      <c r="X31" s="42">
        <v>-1.78173719376392</v>
      </c>
      <c r="Y31" s="42">
        <v>-8.908685968819599</v>
      </c>
      <c r="Z31" s="42">
        <v>5.3452115812917596</v>
      </c>
    </row>
    <row r="32" spans="1:26" s="38" customFormat="1" ht="12.75">
      <c r="A32">
        <v>48032</v>
      </c>
      <c r="B32" t="s">
        <v>117</v>
      </c>
      <c r="C32">
        <v>7642</v>
      </c>
      <c r="D32">
        <v>43</v>
      </c>
      <c r="E32">
        <v>96</v>
      </c>
      <c r="F32">
        <v>-53</v>
      </c>
      <c r="G32">
        <v>38</v>
      </c>
      <c r="H32">
        <v>292</v>
      </c>
      <c r="I32">
        <v>6</v>
      </c>
      <c r="J32" s="38">
        <f t="shared" si="0"/>
        <v>336</v>
      </c>
      <c r="K32">
        <v>12</v>
      </c>
      <c r="L32">
        <v>241</v>
      </c>
      <c r="M32">
        <v>18</v>
      </c>
      <c r="N32" s="38">
        <f t="shared" si="1"/>
        <v>271</v>
      </c>
      <c r="O32" s="38">
        <f t="shared" si="2"/>
        <v>65</v>
      </c>
      <c r="P32" s="38">
        <f t="shared" si="3"/>
        <v>12</v>
      </c>
      <c r="Q32">
        <v>29</v>
      </c>
      <c r="R32" s="38">
        <v>7683</v>
      </c>
      <c r="S32" s="42">
        <v>5.611745513866231</v>
      </c>
      <c r="T32" s="42">
        <v>12.528548123980423</v>
      </c>
      <c r="U32" s="42">
        <v>8.482871125611746</v>
      </c>
      <c r="V32" s="42">
        <v>6.6557911908646</v>
      </c>
      <c r="W32" s="42">
        <v>3.393148450244698</v>
      </c>
      <c r="X32" s="42">
        <v>-1.5660685154975529</v>
      </c>
      <c r="Y32" s="42">
        <v>-6.916802610114193</v>
      </c>
      <c r="Z32" s="42">
        <v>1.5660685154975529</v>
      </c>
    </row>
    <row r="33" spans="1:26" s="38" customFormat="1" ht="12.75">
      <c r="A33">
        <v>48033</v>
      </c>
      <c r="B33" t="s">
        <v>118</v>
      </c>
      <c r="C33">
        <v>20627</v>
      </c>
      <c r="D33">
        <v>138</v>
      </c>
      <c r="E33">
        <v>252</v>
      </c>
      <c r="F33">
        <v>-114</v>
      </c>
      <c r="G33">
        <v>98</v>
      </c>
      <c r="H33">
        <v>586</v>
      </c>
      <c r="I33">
        <v>16</v>
      </c>
      <c r="J33" s="38">
        <f t="shared" si="0"/>
        <v>700</v>
      </c>
      <c r="K33">
        <v>53</v>
      </c>
      <c r="L33">
        <v>629</v>
      </c>
      <c r="M33">
        <v>66</v>
      </c>
      <c r="N33" s="38">
        <f t="shared" si="1"/>
        <v>748</v>
      </c>
      <c r="O33" s="38">
        <f t="shared" si="2"/>
        <v>-48</v>
      </c>
      <c r="P33" s="38">
        <f t="shared" si="3"/>
        <v>-162</v>
      </c>
      <c r="Q33">
        <v>15</v>
      </c>
      <c r="R33" s="38">
        <v>20480</v>
      </c>
      <c r="S33" s="42">
        <v>6.714184932006714</v>
      </c>
      <c r="T33" s="42">
        <v>12.26068552801226</v>
      </c>
      <c r="U33" s="42">
        <v>-2.3353686720023354</v>
      </c>
      <c r="V33" s="42">
        <v>-2.092101102002092</v>
      </c>
      <c r="W33" s="42">
        <v>2.1894081300021893</v>
      </c>
      <c r="X33" s="42">
        <v>-2.4326757000024326</v>
      </c>
      <c r="Y33" s="42">
        <v>-5.546500596005546</v>
      </c>
      <c r="Z33" s="42">
        <v>-7.881869268007881</v>
      </c>
    </row>
    <row r="34" spans="1:26" s="38" customFormat="1" ht="12.75">
      <c r="A34">
        <v>48035</v>
      </c>
      <c r="B34" t="s">
        <v>119</v>
      </c>
      <c r="C34">
        <v>16553</v>
      </c>
      <c r="D34">
        <v>119</v>
      </c>
      <c r="E34">
        <v>174</v>
      </c>
      <c r="F34">
        <v>-55</v>
      </c>
      <c r="G34">
        <v>85</v>
      </c>
      <c r="H34">
        <v>636</v>
      </c>
      <c r="I34">
        <v>20</v>
      </c>
      <c r="J34" s="38">
        <f t="shared" si="0"/>
        <v>741</v>
      </c>
      <c r="K34">
        <v>35</v>
      </c>
      <c r="L34">
        <v>541</v>
      </c>
      <c r="M34">
        <v>49</v>
      </c>
      <c r="N34" s="38">
        <f t="shared" si="1"/>
        <v>625</v>
      </c>
      <c r="O34" s="38">
        <f t="shared" si="2"/>
        <v>116</v>
      </c>
      <c r="P34" s="38">
        <f t="shared" si="3"/>
        <v>61</v>
      </c>
      <c r="Q34">
        <v>4</v>
      </c>
      <c r="R34" s="38">
        <v>16618</v>
      </c>
      <c r="S34" s="42">
        <v>7.174941967381146</v>
      </c>
      <c r="T34" s="42">
        <v>10.49109161617075</v>
      </c>
      <c r="U34" s="42">
        <v>6.994061077447168</v>
      </c>
      <c r="V34" s="42">
        <v>5.727894847909318</v>
      </c>
      <c r="W34" s="42">
        <v>3.014681498899641</v>
      </c>
      <c r="X34" s="42">
        <v>-1.748515269361792</v>
      </c>
      <c r="Y34" s="42">
        <v>-3.3161496487896054</v>
      </c>
      <c r="Z34" s="42">
        <v>3.6779114286575623</v>
      </c>
    </row>
    <row r="35" spans="1:26" s="38" customFormat="1" ht="12.75">
      <c r="A35">
        <v>48036</v>
      </c>
      <c r="B35" t="s">
        <v>120</v>
      </c>
      <c r="C35">
        <v>8695</v>
      </c>
      <c r="D35">
        <v>47</v>
      </c>
      <c r="E35">
        <v>104</v>
      </c>
      <c r="F35">
        <v>-57</v>
      </c>
      <c r="G35">
        <v>61</v>
      </c>
      <c r="H35">
        <v>330</v>
      </c>
      <c r="I35">
        <v>6</v>
      </c>
      <c r="J35" s="38">
        <f t="shared" si="0"/>
        <v>397</v>
      </c>
      <c r="K35">
        <v>19</v>
      </c>
      <c r="L35">
        <v>336</v>
      </c>
      <c r="M35">
        <v>52</v>
      </c>
      <c r="N35" s="38">
        <f t="shared" si="1"/>
        <v>407</v>
      </c>
      <c r="O35" s="38">
        <f t="shared" si="2"/>
        <v>-10</v>
      </c>
      <c r="P35" s="38">
        <f t="shared" si="3"/>
        <v>-67</v>
      </c>
      <c r="Q35">
        <v>0</v>
      </c>
      <c r="R35" s="38">
        <v>8628</v>
      </c>
      <c r="S35" s="42">
        <v>5.42631183975062</v>
      </c>
      <c r="T35" s="42">
        <v>12.007158113490735</v>
      </c>
      <c r="U35" s="42">
        <v>-1.1545344339894936</v>
      </c>
      <c r="V35" s="42">
        <v>-0.6927206603936963</v>
      </c>
      <c r="W35" s="42">
        <v>4.849044622755874</v>
      </c>
      <c r="X35" s="42">
        <v>-5.310858396351671</v>
      </c>
      <c r="Y35" s="42">
        <v>-6.580846273740114</v>
      </c>
      <c r="Z35" s="42">
        <v>-7.735380707729608</v>
      </c>
    </row>
    <row r="36" spans="1:26" s="38" customFormat="1" ht="12.75">
      <c r="A36">
        <v>48037</v>
      </c>
      <c r="B36" t="s">
        <v>121</v>
      </c>
      <c r="C36">
        <v>7174</v>
      </c>
      <c r="D36">
        <v>34</v>
      </c>
      <c r="E36">
        <v>62</v>
      </c>
      <c r="F36">
        <v>-28</v>
      </c>
      <c r="G36">
        <v>45</v>
      </c>
      <c r="H36">
        <v>257</v>
      </c>
      <c r="I36">
        <v>11</v>
      </c>
      <c r="J36" s="38">
        <f t="shared" si="0"/>
        <v>313</v>
      </c>
      <c r="K36">
        <v>11</v>
      </c>
      <c r="L36">
        <v>192</v>
      </c>
      <c r="M36">
        <v>13</v>
      </c>
      <c r="N36" s="38">
        <f t="shared" si="1"/>
        <v>216</v>
      </c>
      <c r="O36" s="38">
        <f t="shared" si="2"/>
        <v>97</v>
      </c>
      <c r="P36" s="38">
        <f t="shared" si="3"/>
        <v>69</v>
      </c>
      <c r="Q36">
        <v>-3</v>
      </c>
      <c r="R36" s="38">
        <v>7240</v>
      </c>
      <c r="S36" s="42">
        <v>4.717635632024421</v>
      </c>
      <c r="T36" s="42">
        <v>8.602747328985707</v>
      </c>
      <c r="U36" s="42">
        <v>13.459136950187318</v>
      </c>
      <c r="V36" s="42">
        <v>9.019009296517275</v>
      </c>
      <c r="W36" s="42">
        <v>4.717635632024421</v>
      </c>
      <c r="X36" s="42">
        <v>-0.2775079783543777</v>
      </c>
      <c r="Y36" s="42">
        <v>-3.885111696961288</v>
      </c>
      <c r="Z36" s="42">
        <v>9.574025253226031</v>
      </c>
    </row>
    <row r="37" spans="1:26" s="38" customFormat="1" ht="12.75">
      <c r="A37">
        <v>48038</v>
      </c>
      <c r="B37" t="s">
        <v>283</v>
      </c>
      <c r="C37">
        <v>16987</v>
      </c>
      <c r="D37">
        <v>108</v>
      </c>
      <c r="E37">
        <v>193</v>
      </c>
      <c r="F37">
        <v>-85</v>
      </c>
      <c r="G37">
        <v>98</v>
      </c>
      <c r="H37">
        <v>387</v>
      </c>
      <c r="I37">
        <v>9</v>
      </c>
      <c r="J37" s="38">
        <f t="shared" si="0"/>
        <v>494</v>
      </c>
      <c r="K37">
        <v>30</v>
      </c>
      <c r="L37">
        <v>458</v>
      </c>
      <c r="M37">
        <v>88</v>
      </c>
      <c r="N37" s="38">
        <f t="shared" si="1"/>
        <v>576</v>
      </c>
      <c r="O37" s="38">
        <f t="shared" si="2"/>
        <v>-82</v>
      </c>
      <c r="P37" s="38">
        <f t="shared" si="3"/>
        <v>-167</v>
      </c>
      <c r="Q37">
        <v>7</v>
      </c>
      <c r="R37" s="38">
        <v>16827</v>
      </c>
      <c r="S37" s="42">
        <v>6.387886674158632</v>
      </c>
      <c r="T37" s="42">
        <v>11.415390075116814</v>
      </c>
      <c r="U37" s="42">
        <v>-4.850062104453777</v>
      </c>
      <c r="V37" s="42">
        <v>-4.199444017270953</v>
      </c>
      <c r="W37" s="42">
        <v>4.0220027207665465</v>
      </c>
      <c r="X37" s="42">
        <v>-4.672620807949371</v>
      </c>
      <c r="Y37" s="42">
        <v>-5.027503400958183</v>
      </c>
      <c r="Z37" s="42">
        <v>-9.87756550541196</v>
      </c>
    </row>
    <row r="38" spans="1:26" s="38" customFormat="1" ht="12.75">
      <c r="A38">
        <v>48039</v>
      </c>
      <c r="B38" t="s">
        <v>122</v>
      </c>
      <c r="C38">
        <v>1111</v>
      </c>
      <c r="D38">
        <v>10</v>
      </c>
      <c r="E38">
        <v>18</v>
      </c>
      <c r="F38">
        <v>-8</v>
      </c>
      <c r="G38">
        <v>2</v>
      </c>
      <c r="H38">
        <v>43</v>
      </c>
      <c r="I38">
        <v>0</v>
      </c>
      <c r="J38" s="38">
        <f t="shared" si="0"/>
        <v>45</v>
      </c>
      <c r="K38">
        <v>4</v>
      </c>
      <c r="L38">
        <v>38</v>
      </c>
      <c r="M38">
        <v>8</v>
      </c>
      <c r="N38" s="38">
        <f t="shared" si="1"/>
        <v>50</v>
      </c>
      <c r="O38" s="38">
        <f t="shared" si="2"/>
        <v>-5</v>
      </c>
      <c r="P38" s="38">
        <f t="shared" si="3"/>
        <v>-13</v>
      </c>
      <c r="Q38">
        <v>0</v>
      </c>
      <c r="R38" s="38">
        <v>1098</v>
      </c>
      <c r="S38" s="42">
        <v>9.053870529651425</v>
      </c>
      <c r="T38" s="42">
        <v>16.296966953372568</v>
      </c>
      <c r="U38" s="42">
        <v>-4.526935264825712</v>
      </c>
      <c r="V38" s="42">
        <v>4.526935264825712</v>
      </c>
      <c r="W38" s="42">
        <v>-1.810774105930285</v>
      </c>
      <c r="X38" s="42">
        <v>-7.24309642372114</v>
      </c>
      <c r="Y38" s="42">
        <v>-7.24309642372114</v>
      </c>
      <c r="Z38" s="42">
        <v>-11.770031688546853</v>
      </c>
    </row>
    <row r="39" spans="1:26" s="38" customFormat="1" ht="12.75">
      <c r="A39">
        <v>48041</v>
      </c>
      <c r="B39" t="s">
        <v>123</v>
      </c>
      <c r="C39">
        <v>50986</v>
      </c>
      <c r="D39">
        <v>312</v>
      </c>
      <c r="E39">
        <v>571</v>
      </c>
      <c r="F39">
        <v>-259</v>
      </c>
      <c r="G39">
        <v>287</v>
      </c>
      <c r="H39">
        <v>1520</v>
      </c>
      <c r="I39">
        <v>84</v>
      </c>
      <c r="J39" s="38">
        <f t="shared" si="0"/>
        <v>1891</v>
      </c>
      <c r="K39">
        <v>99</v>
      </c>
      <c r="L39">
        <v>1335</v>
      </c>
      <c r="M39">
        <v>161</v>
      </c>
      <c r="N39" s="38">
        <f t="shared" si="1"/>
        <v>1595</v>
      </c>
      <c r="O39" s="38">
        <f t="shared" si="2"/>
        <v>296</v>
      </c>
      <c r="P39" s="38">
        <f t="shared" si="3"/>
        <v>37</v>
      </c>
      <c r="Q39">
        <v>20</v>
      </c>
      <c r="R39" s="38">
        <v>51043</v>
      </c>
      <c r="S39" s="42">
        <v>6.115908222172128</v>
      </c>
      <c r="T39" s="42">
        <v>11.192896137372708</v>
      </c>
      <c r="U39" s="42">
        <v>5.802271903086377</v>
      </c>
      <c r="V39" s="42">
        <v>3.626419939428986</v>
      </c>
      <c r="W39" s="42">
        <v>3.685226749257564</v>
      </c>
      <c r="X39" s="42">
        <v>-1.5093747856001725</v>
      </c>
      <c r="Y39" s="42">
        <v>-5.07698791520058</v>
      </c>
      <c r="Z39" s="42">
        <v>0.7252839878857972</v>
      </c>
    </row>
    <row r="40" spans="1:26" s="38" customFormat="1" ht="12.75">
      <c r="A40">
        <v>48043</v>
      </c>
      <c r="B40" t="s">
        <v>124</v>
      </c>
      <c r="C40">
        <v>48858</v>
      </c>
      <c r="D40">
        <v>333</v>
      </c>
      <c r="E40">
        <v>548</v>
      </c>
      <c r="F40">
        <v>-215</v>
      </c>
      <c r="G40">
        <v>263</v>
      </c>
      <c r="H40">
        <v>1586</v>
      </c>
      <c r="I40">
        <v>67</v>
      </c>
      <c r="J40" s="38">
        <f t="shared" si="0"/>
        <v>1916</v>
      </c>
      <c r="K40">
        <v>29</v>
      </c>
      <c r="L40">
        <v>1282</v>
      </c>
      <c r="M40">
        <v>294</v>
      </c>
      <c r="N40" s="38">
        <f t="shared" si="1"/>
        <v>1605</v>
      </c>
      <c r="O40" s="38">
        <f t="shared" si="2"/>
        <v>311</v>
      </c>
      <c r="P40" s="38">
        <f t="shared" si="3"/>
        <v>96</v>
      </c>
      <c r="Q40">
        <v>10</v>
      </c>
      <c r="R40" s="38">
        <v>48964</v>
      </c>
      <c r="S40" s="42">
        <v>6.808284434994173</v>
      </c>
      <c r="T40" s="42">
        <v>11.204023634765186</v>
      </c>
      <c r="U40" s="42">
        <v>6.358487865715278</v>
      </c>
      <c r="V40" s="42">
        <v>6.215370775490176</v>
      </c>
      <c r="W40" s="42">
        <v>4.784199873239149</v>
      </c>
      <c r="X40" s="42">
        <v>-4.641082783014046</v>
      </c>
      <c r="Y40" s="42">
        <v>-4.395739199771012</v>
      </c>
      <c r="Z40" s="42">
        <v>1.9627486659442661</v>
      </c>
    </row>
    <row r="41" spans="1:26" s="38" customFormat="1" ht="12.75">
      <c r="A41">
        <v>48044</v>
      </c>
      <c r="B41" t="s">
        <v>125</v>
      </c>
      <c r="C41">
        <v>18448</v>
      </c>
      <c r="D41">
        <v>129</v>
      </c>
      <c r="E41">
        <v>178</v>
      </c>
      <c r="F41">
        <v>-49</v>
      </c>
      <c r="G41">
        <v>140</v>
      </c>
      <c r="H41">
        <v>715</v>
      </c>
      <c r="I41">
        <v>93</v>
      </c>
      <c r="J41" s="38">
        <f t="shared" si="0"/>
        <v>948</v>
      </c>
      <c r="K41">
        <v>54</v>
      </c>
      <c r="L41">
        <v>717</v>
      </c>
      <c r="M41">
        <v>90</v>
      </c>
      <c r="N41" s="38">
        <f t="shared" si="1"/>
        <v>861</v>
      </c>
      <c r="O41" s="38">
        <f t="shared" si="2"/>
        <v>87</v>
      </c>
      <c r="P41" s="38">
        <f t="shared" si="3"/>
        <v>38</v>
      </c>
      <c r="Q41">
        <v>83</v>
      </c>
      <c r="R41" s="38">
        <v>18569</v>
      </c>
      <c r="S41" s="42">
        <v>6.969770645919442</v>
      </c>
      <c r="T41" s="42">
        <v>9.617202906772564</v>
      </c>
      <c r="U41" s="42">
        <v>4.700542993759624</v>
      </c>
      <c r="V41" s="42">
        <v>-0.10805845962665803</v>
      </c>
      <c r="W41" s="42">
        <v>4.646513763946295</v>
      </c>
      <c r="X41" s="42">
        <v>0.16208768943998703</v>
      </c>
      <c r="Y41" s="42">
        <v>-2.6474322608531216</v>
      </c>
      <c r="Z41" s="42">
        <v>2.0531107329065024</v>
      </c>
    </row>
    <row r="42" spans="1:26" s="38" customFormat="1" ht="12.75">
      <c r="A42">
        <v>48046</v>
      </c>
      <c r="B42" t="s">
        <v>126</v>
      </c>
      <c r="C42">
        <v>5147</v>
      </c>
      <c r="D42">
        <v>27</v>
      </c>
      <c r="E42">
        <v>47</v>
      </c>
      <c r="F42">
        <v>-20</v>
      </c>
      <c r="G42">
        <v>42</v>
      </c>
      <c r="H42">
        <v>263</v>
      </c>
      <c r="I42">
        <v>23</v>
      </c>
      <c r="J42" s="38">
        <f t="shared" si="0"/>
        <v>328</v>
      </c>
      <c r="K42">
        <v>9</v>
      </c>
      <c r="L42">
        <v>187</v>
      </c>
      <c r="M42">
        <v>15</v>
      </c>
      <c r="N42" s="38">
        <f t="shared" si="1"/>
        <v>211</v>
      </c>
      <c r="O42" s="38">
        <f t="shared" si="2"/>
        <v>117</v>
      </c>
      <c r="P42" s="38">
        <f t="shared" si="3"/>
        <v>97</v>
      </c>
      <c r="Q42">
        <v>3</v>
      </c>
      <c r="R42" s="38">
        <v>5247</v>
      </c>
      <c r="S42" s="42">
        <v>5.1953049836444105</v>
      </c>
      <c r="T42" s="42">
        <v>9.043679045603232</v>
      </c>
      <c r="U42" s="42">
        <v>22.51298826245911</v>
      </c>
      <c r="V42" s="42">
        <v>14.623821435443526</v>
      </c>
      <c r="W42" s="42">
        <v>6.349817202232058</v>
      </c>
      <c r="X42" s="42">
        <v>1.539349624783529</v>
      </c>
      <c r="Y42" s="42">
        <v>-3.8483740619588227</v>
      </c>
      <c r="Z42" s="42">
        <v>18.66461420050029</v>
      </c>
    </row>
    <row r="43" spans="1:26" s="38" customFormat="1" ht="12.75">
      <c r="A43">
        <v>48049</v>
      </c>
      <c r="B43" t="s">
        <v>127</v>
      </c>
      <c r="C43">
        <v>8056</v>
      </c>
      <c r="D43">
        <v>54</v>
      </c>
      <c r="E43">
        <v>82</v>
      </c>
      <c r="F43">
        <v>-28</v>
      </c>
      <c r="G43">
        <v>73</v>
      </c>
      <c r="H43">
        <v>246</v>
      </c>
      <c r="I43">
        <v>9</v>
      </c>
      <c r="J43" s="38">
        <f t="shared" si="0"/>
        <v>328</v>
      </c>
      <c r="K43">
        <v>30</v>
      </c>
      <c r="L43">
        <v>267</v>
      </c>
      <c r="M43">
        <v>12</v>
      </c>
      <c r="N43" s="38">
        <f t="shared" si="1"/>
        <v>309</v>
      </c>
      <c r="O43" s="38">
        <f t="shared" si="2"/>
        <v>19</v>
      </c>
      <c r="P43" s="38">
        <f t="shared" si="3"/>
        <v>-9</v>
      </c>
      <c r="Q43">
        <v>4</v>
      </c>
      <c r="R43" s="38">
        <v>8051</v>
      </c>
      <c r="S43" s="42">
        <v>6.705159247532129</v>
      </c>
      <c r="T43" s="42">
        <v>10.181908486993231</v>
      </c>
      <c r="U43" s="42">
        <v>2.359222698205749</v>
      </c>
      <c r="V43" s="42">
        <v>-2.607561929595828</v>
      </c>
      <c r="W43" s="42">
        <v>5.339293474886695</v>
      </c>
      <c r="X43" s="42">
        <v>-0.3725088470851183</v>
      </c>
      <c r="Y43" s="42">
        <v>-3.476749239461104</v>
      </c>
      <c r="Z43" s="42">
        <v>-1.1175265412553548</v>
      </c>
    </row>
    <row r="44" spans="1:26" s="38" customFormat="1" ht="12.75">
      <c r="A44">
        <v>48050</v>
      </c>
      <c r="B44" t="s">
        <v>128</v>
      </c>
      <c r="C44">
        <v>14627</v>
      </c>
      <c r="D44">
        <v>81</v>
      </c>
      <c r="E44">
        <v>137</v>
      </c>
      <c r="F44">
        <v>-56</v>
      </c>
      <c r="G44">
        <v>68</v>
      </c>
      <c r="H44">
        <v>544</v>
      </c>
      <c r="I44">
        <v>42</v>
      </c>
      <c r="J44" s="38">
        <f t="shared" si="0"/>
        <v>654</v>
      </c>
      <c r="K44">
        <v>30</v>
      </c>
      <c r="L44">
        <v>496</v>
      </c>
      <c r="M44">
        <v>73</v>
      </c>
      <c r="N44" s="38">
        <f t="shared" si="1"/>
        <v>599</v>
      </c>
      <c r="O44" s="38">
        <f t="shared" si="2"/>
        <v>55</v>
      </c>
      <c r="P44" s="38">
        <f t="shared" si="3"/>
        <v>-1</v>
      </c>
      <c r="Q44">
        <v>4</v>
      </c>
      <c r="R44" s="38">
        <v>14630</v>
      </c>
      <c r="S44" s="42">
        <v>5.537136411798886</v>
      </c>
      <c r="T44" s="42">
        <v>9.365280103906757</v>
      </c>
      <c r="U44" s="42">
        <v>3.7597839833202307</v>
      </c>
      <c r="V44" s="42">
        <v>3.281266021806747</v>
      </c>
      <c r="W44" s="42">
        <v>2.5976689339303416</v>
      </c>
      <c r="X44" s="42">
        <v>-2.119150972416857</v>
      </c>
      <c r="Y44" s="42">
        <v>-3.8281436921078713</v>
      </c>
      <c r="Z44" s="42">
        <v>-0.06835970878764056</v>
      </c>
    </row>
    <row r="45" spans="1:26" s="38" customFormat="1" ht="12.75">
      <c r="A45">
        <v>48052</v>
      </c>
      <c r="B45" t="s">
        <v>284</v>
      </c>
      <c r="C45">
        <v>23549</v>
      </c>
      <c r="D45">
        <v>138</v>
      </c>
      <c r="E45">
        <v>260</v>
      </c>
      <c r="F45">
        <v>-122</v>
      </c>
      <c r="G45">
        <v>122</v>
      </c>
      <c r="H45">
        <v>769</v>
      </c>
      <c r="I45">
        <v>26</v>
      </c>
      <c r="J45" s="38">
        <f t="shared" si="0"/>
        <v>917</v>
      </c>
      <c r="K45">
        <v>51</v>
      </c>
      <c r="L45">
        <v>674</v>
      </c>
      <c r="M45">
        <v>73</v>
      </c>
      <c r="N45" s="38">
        <f t="shared" si="1"/>
        <v>798</v>
      </c>
      <c r="O45" s="38">
        <f t="shared" si="2"/>
        <v>119</v>
      </c>
      <c r="P45" s="38">
        <f t="shared" si="3"/>
        <v>-3</v>
      </c>
      <c r="Q45">
        <v>23</v>
      </c>
      <c r="R45" s="38">
        <v>23569</v>
      </c>
      <c r="S45" s="42">
        <v>5.857634025213295</v>
      </c>
      <c r="T45" s="42">
        <v>11.036122076488816</v>
      </c>
      <c r="U45" s="42">
        <v>5.051148181162189</v>
      </c>
      <c r="V45" s="42">
        <v>4.032429220255529</v>
      </c>
      <c r="W45" s="42">
        <v>3.013710259348869</v>
      </c>
      <c r="X45" s="42">
        <v>-1.9949912984422091</v>
      </c>
      <c r="Y45" s="42">
        <v>-5.178488051275521</v>
      </c>
      <c r="Z45" s="42">
        <v>-0.12733987011333248</v>
      </c>
    </row>
    <row r="46" spans="1:26" s="38" customFormat="1" ht="12.75">
      <c r="A46">
        <v>48053</v>
      </c>
      <c r="B46" t="s">
        <v>285</v>
      </c>
      <c r="C46">
        <v>12235</v>
      </c>
      <c r="D46">
        <v>90</v>
      </c>
      <c r="E46">
        <v>126</v>
      </c>
      <c r="F46">
        <v>-36</v>
      </c>
      <c r="G46">
        <v>64</v>
      </c>
      <c r="H46">
        <v>325</v>
      </c>
      <c r="I46">
        <v>15</v>
      </c>
      <c r="J46" s="38">
        <f t="shared" si="0"/>
        <v>404</v>
      </c>
      <c r="K46">
        <v>27</v>
      </c>
      <c r="L46">
        <v>330</v>
      </c>
      <c r="M46">
        <v>58</v>
      </c>
      <c r="N46" s="38">
        <f t="shared" si="1"/>
        <v>415</v>
      </c>
      <c r="O46" s="38">
        <f t="shared" si="2"/>
        <v>-11</v>
      </c>
      <c r="P46" s="38">
        <f t="shared" si="3"/>
        <v>-47</v>
      </c>
      <c r="Q46">
        <v>9</v>
      </c>
      <c r="R46" s="38">
        <v>12197</v>
      </c>
      <c r="S46" s="42">
        <v>7.367387033398821</v>
      </c>
      <c r="T46" s="42">
        <v>10.314341846758351</v>
      </c>
      <c r="U46" s="42">
        <v>-0.9004584151931893</v>
      </c>
      <c r="V46" s="42">
        <v>-0.40929927963326784</v>
      </c>
      <c r="W46" s="42">
        <v>3.028814669286182</v>
      </c>
      <c r="X46" s="42">
        <v>-3.5199738048461033</v>
      </c>
      <c r="Y46" s="42">
        <v>-2.9469548133595285</v>
      </c>
      <c r="Z46" s="42">
        <v>-3.8474132285527176</v>
      </c>
    </row>
    <row r="47" spans="1:26" s="38" customFormat="1" ht="12.75">
      <c r="A47">
        <v>48054</v>
      </c>
      <c r="B47" t="s">
        <v>306</v>
      </c>
      <c r="C47">
        <v>12048</v>
      </c>
      <c r="D47">
        <v>62</v>
      </c>
      <c r="E47">
        <v>124</v>
      </c>
      <c r="F47">
        <v>-62</v>
      </c>
      <c r="G47">
        <v>79</v>
      </c>
      <c r="H47">
        <v>303</v>
      </c>
      <c r="I47">
        <v>56</v>
      </c>
      <c r="J47" s="38">
        <f t="shared" si="0"/>
        <v>438</v>
      </c>
      <c r="K47">
        <v>34</v>
      </c>
      <c r="L47">
        <v>281</v>
      </c>
      <c r="M47">
        <v>36</v>
      </c>
      <c r="N47" s="38">
        <f t="shared" si="1"/>
        <v>351</v>
      </c>
      <c r="O47" s="38">
        <f t="shared" si="2"/>
        <v>87</v>
      </c>
      <c r="P47" s="38">
        <f t="shared" si="3"/>
        <v>25</v>
      </c>
      <c r="Q47">
        <v>28</v>
      </c>
      <c r="R47" s="38">
        <v>12101</v>
      </c>
      <c r="S47" s="42">
        <v>5.134788189987162</v>
      </c>
      <c r="T47" s="42">
        <v>10.269576379974325</v>
      </c>
      <c r="U47" s="42">
        <v>7.205267298852955</v>
      </c>
      <c r="V47" s="42">
        <v>1.8220216158018965</v>
      </c>
      <c r="W47" s="42">
        <v>3.726862395958425</v>
      </c>
      <c r="X47" s="42">
        <v>1.6563832870926334</v>
      </c>
      <c r="Y47" s="42">
        <v>-5.134788189987162</v>
      </c>
      <c r="Z47" s="42">
        <v>2.0704791088657917</v>
      </c>
    </row>
    <row r="48" spans="1:26" s="41" customFormat="1" ht="12">
      <c r="A48" s="48"/>
      <c r="B48" s="48" t="s">
        <v>104</v>
      </c>
      <c r="C48" s="48">
        <f aca="true" t="shared" si="4" ref="C48:P48">SUM(C7:C47)</f>
        <v>998976</v>
      </c>
      <c r="D48" s="48">
        <f t="shared" si="4"/>
        <v>6610</v>
      </c>
      <c r="E48" s="48">
        <f t="shared" si="4"/>
        <v>11346</v>
      </c>
      <c r="F48" s="48">
        <f t="shared" si="4"/>
        <v>-4736</v>
      </c>
      <c r="G48" s="48">
        <f t="shared" si="4"/>
        <v>7364</v>
      </c>
      <c r="H48" s="48">
        <f t="shared" si="4"/>
        <v>28974</v>
      </c>
      <c r="I48" s="48">
        <f t="shared" si="4"/>
        <v>2001</v>
      </c>
      <c r="J48" s="48">
        <f t="shared" si="4"/>
        <v>38339</v>
      </c>
      <c r="K48" s="48">
        <f t="shared" si="4"/>
        <v>1938</v>
      </c>
      <c r="L48" s="48">
        <f t="shared" si="4"/>
        <v>27597</v>
      </c>
      <c r="M48" s="48">
        <f t="shared" si="4"/>
        <v>8186</v>
      </c>
      <c r="N48" s="48">
        <f t="shared" si="4"/>
        <v>37721</v>
      </c>
      <c r="O48" s="48">
        <f t="shared" si="4"/>
        <v>618</v>
      </c>
      <c r="P48" s="48">
        <f t="shared" si="4"/>
        <v>-4118</v>
      </c>
      <c r="Q48" s="48">
        <v>659</v>
      </c>
      <c r="R48" s="48">
        <v>995517</v>
      </c>
      <c r="S48" s="52">
        <v>6.628250888822372</v>
      </c>
      <c r="T48" s="52">
        <v>11.377327471191927</v>
      </c>
      <c r="U48" s="52">
        <v>0.6197063614662974</v>
      </c>
      <c r="V48" s="52">
        <v>1.3808020384127695</v>
      </c>
      <c r="W48" s="52">
        <v>5.440981743229984</v>
      </c>
      <c r="X48" s="52">
        <v>-6.2020774201764555</v>
      </c>
      <c r="Y48" s="52">
        <v>-4.749076582369554</v>
      </c>
      <c r="Z48" s="52">
        <v>-4.129370220903257</v>
      </c>
    </row>
    <row r="49" spans="1:15" ht="12">
      <c r="A49" s="31" t="s">
        <v>305</v>
      </c>
      <c r="O49" s="38"/>
    </row>
    <row r="51" spans="1:10" ht="63" customHeight="1">
      <c r="A51" s="64" t="s">
        <v>312</v>
      </c>
      <c r="B51" s="65"/>
      <c r="C51" s="65"/>
      <c r="D51" s="65"/>
      <c r="E51" s="65"/>
      <c r="F51" s="65"/>
      <c r="G51" s="65"/>
      <c r="H51" s="65"/>
      <c r="I51" s="65"/>
      <c r="J51" s="65"/>
    </row>
    <row r="53" ht="13.5">
      <c r="A53" s="56" t="s">
        <v>313</v>
      </c>
    </row>
    <row r="55" ht="13.5">
      <c r="A55" s="56" t="s">
        <v>323</v>
      </c>
    </row>
    <row r="58" spans="1:18" s="4" customFormat="1" ht="14.25">
      <c r="A58" s="1" t="s">
        <v>319</v>
      </c>
      <c r="B58" s="2"/>
      <c r="C58" s="3"/>
      <c r="D58" s="3"/>
      <c r="E58" s="3"/>
      <c r="F58" s="3"/>
      <c r="G58" s="3"/>
      <c r="H58" s="3"/>
      <c r="I58" s="3"/>
      <c r="J58" s="3"/>
      <c r="K58" s="3"/>
      <c r="L58" s="3"/>
      <c r="M58" s="3"/>
      <c r="N58" s="3"/>
      <c r="O58" s="3"/>
      <c r="P58" s="3"/>
      <c r="Q58" s="3"/>
      <c r="R58" s="3"/>
    </row>
    <row r="59" spans="1:18" s="7" customFormat="1" ht="7.5" customHeight="1">
      <c r="A59" s="6"/>
      <c r="C59" s="8"/>
      <c r="D59" s="8"/>
      <c r="E59" s="8"/>
      <c r="F59" s="8"/>
      <c r="G59" s="8"/>
      <c r="H59" s="8"/>
      <c r="I59" s="8"/>
      <c r="J59" s="8"/>
      <c r="K59" s="8"/>
      <c r="L59" s="8"/>
      <c r="M59" s="8"/>
      <c r="N59" s="8"/>
      <c r="O59" s="8"/>
      <c r="P59" s="8"/>
      <c r="Q59" s="8"/>
      <c r="R59" s="8"/>
    </row>
    <row r="60" spans="1:26" s="7" customFormat="1" ht="12.75" customHeight="1">
      <c r="A60" s="9"/>
      <c r="B60" s="9"/>
      <c r="C60" s="10"/>
      <c r="D60" s="11" t="s">
        <v>0</v>
      </c>
      <c r="E60" s="12"/>
      <c r="F60" s="13"/>
      <c r="G60" s="11" t="s">
        <v>1</v>
      </c>
      <c r="H60" s="12"/>
      <c r="I60" s="12"/>
      <c r="J60" s="12"/>
      <c r="K60" s="12"/>
      <c r="L60" s="12"/>
      <c r="M60" s="12"/>
      <c r="N60" s="12"/>
      <c r="O60" s="14"/>
      <c r="P60" s="10"/>
      <c r="Q60" s="77" t="s">
        <v>316</v>
      </c>
      <c r="R60" s="10"/>
      <c r="S60" s="69" t="s">
        <v>2</v>
      </c>
      <c r="T60" s="69" t="s">
        <v>3</v>
      </c>
      <c r="U60" s="66" t="s">
        <v>4</v>
      </c>
      <c r="V60" s="67"/>
      <c r="W60" s="67"/>
      <c r="X60" s="68"/>
      <c r="Y60" s="69" t="s">
        <v>6</v>
      </c>
      <c r="Z60" s="69" t="s">
        <v>5</v>
      </c>
    </row>
    <row r="61" spans="1:26" s="7" customFormat="1" ht="11.25" customHeight="1">
      <c r="A61" s="15" t="s">
        <v>280</v>
      </c>
      <c r="B61" s="15" t="s">
        <v>7</v>
      </c>
      <c r="C61" s="16" t="s">
        <v>8</v>
      </c>
      <c r="D61" s="17"/>
      <c r="E61" s="17"/>
      <c r="F61" s="17"/>
      <c r="G61" s="11" t="s">
        <v>9</v>
      </c>
      <c r="H61" s="12"/>
      <c r="I61" s="12"/>
      <c r="J61" s="13"/>
      <c r="K61" s="11" t="s">
        <v>10</v>
      </c>
      <c r="L61" s="12"/>
      <c r="M61" s="12"/>
      <c r="N61" s="13"/>
      <c r="O61" s="18"/>
      <c r="P61" s="16"/>
      <c r="Q61" s="78"/>
      <c r="R61" s="16" t="s">
        <v>8</v>
      </c>
      <c r="S61" s="70"/>
      <c r="T61" s="70"/>
      <c r="U61" s="72" t="s">
        <v>11</v>
      </c>
      <c r="V61" s="72" t="s">
        <v>12</v>
      </c>
      <c r="W61" s="72" t="s">
        <v>13</v>
      </c>
      <c r="X61" s="74" t="s">
        <v>14</v>
      </c>
      <c r="Y61" s="70"/>
      <c r="Z61" s="70"/>
    </row>
    <row r="62" spans="1:26" s="7" customFormat="1" ht="11.25" customHeight="1">
      <c r="A62" s="15" t="s">
        <v>281</v>
      </c>
      <c r="B62" s="15" t="s">
        <v>15</v>
      </c>
      <c r="C62" s="16" t="s">
        <v>16</v>
      </c>
      <c r="D62" s="19" t="s">
        <v>17</v>
      </c>
      <c r="E62" s="19" t="s">
        <v>18</v>
      </c>
      <c r="F62" s="19" t="s">
        <v>19</v>
      </c>
      <c r="G62" s="20" t="s">
        <v>20</v>
      </c>
      <c r="H62" s="20" t="s">
        <v>20</v>
      </c>
      <c r="I62" s="20" t="s">
        <v>21</v>
      </c>
      <c r="J62" s="20"/>
      <c r="K62" s="20" t="s">
        <v>22</v>
      </c>
      <c r="L62" s="20" t="s">
        <v>22</v>
      </c>
      <c r="M62" s="20" t="s">
        <v>21</v>
      </c>
      <c r="N62" s="20"/>
      <c r="O62" s="16" t="s">
        <v>19</v>
      </c>
      <c r="P62" s="16" t="s">
        <v>19</v>
      </c>
      <c r="Q62" s="78"/>
      <c r="R62" s="16" t="s">
        <v>16</v>
      </c>
      <c r="S62" s="70"/>
      <c r="T62" s="70"/>
      <c r="U62" s="73"/>
      <c r="V62" s="73"/>
      <c r="W62" s="73"/>
      <c r="X62" s="75"/>
      <c r="Y62" s="70"/>
      <c r="Z62" s="70"/>
    </row>
    <row r="63" spans="1:26" s="7" customFormat="1" ht="11.25" customHeight="1">
      <c r="A63" s="21"/>
      <c r="B63" s="21"/>
      <c r="C63" s="22" t="s">
        <v>308</v>
      </c>
      <c r="D63" s="23" t="s">
        <v>23</v>
      </c>
      <c r="E63" s="24"/>
      <c r="F63" s="24"/>
      <c r="G63" s="24" t="s">
        <v>24</v>
      </c>
      <c r="H63" s="24" t="s">
        <v>25</v>
      </c>
      <c r="I63" s="24" t="s">
        <v>26</v>
      </c>
      <c r="J63" s="24" t="s">
        <v>11</v>
      </c>
      <c r="K63" s="24" t="s">
        <v>24</v>
      </c>
      <c r="L63" s="24" t="s">
        <v>25</v>
      </c>
      <c r="M63" s="24" t="s">
        <v>27</v>
      </c>
      <c r="N63" s="24" t="s">
        <v>11</v>
      </c>
      <c r="O63" s="25"/>
      <c r="P63" s="22" t="s">
        <v>28</v>
      </c>
      <c r="Q63" s="79"/>
      <c r="R63" s="22" t="s">
        <v>307</v>
      </c>
      <c r="S63" s="71"/>
      <c r="T63" s="71"/>
      <c r="U63" s="73"/>
      <c r="V63" s="73"/>
      <c r="W63" s="73"/>
      <c r="X63" s="76"/>
      <c r="Y63" s="71"/>
      <c r="Z63" s="71"/>
    </row>
    <row r="64" spans="1:27" ht="12.75">
      <c r="A64">
        <v>48001</v>
      </c>
      <c r="B64" t="s">
        <v>92</v>
      </c>
      <c r="C64">
        <v>12159</v>
      </c>
      <c r="D64">
        <v>78</v>
      </c>
      <c r="E64">
        <v>153</v>
      </c>
      <c r="F64">
        <v>-75</v>
      </c>
      <c r="G64">
        <v>70</v>
      </c>
      <c r="H64">
        <v>379</v>
      </c>
      <c r="I64">
        <v>14</v>
      </c>
      <c r="J64" s="38">
        <f aca="true" t="shared" si="5" ref="J64:J104">SUM(G64:I64)</f>
        <v>463</v>
      </c>
      <c r="K64">
        <v>30</v>
      </c>
      <c r="L64">
        <v>339</v>
      </c>
      <c r="M64">
        <v>29</v>
      </c>
      <c r="N64" s="38">
        <f aca="true" t="shared" si="6" ref="N64:N99">SUM(K64:M64)</f>
        <v>398</v>
      </c>
      <c r="O64" s="54">
        <f>(J64-N64)</f>
        <v>65</v>
      </c>
      <c r="P64" s="38">
        <f>(F64+(O64))</f>
        <v>-10</v>
      </c>
      <c r="Q64">
        <v>3</v>
      </c>
      <c r="R64" s="38">
        <f>(C64+(P64))+Q64</f>
        <v>12152</v>
      </c>
      <c r="S64" s="39">
        <f>((D64)/((C64+R64)/2))*1000</f>
        <v>6.416848340257497</v>
      </c>
      <c r="T64" s="39">
        <f>((E64)/((C64+R64)/2))*1000</f>
        <v>12.58689482127432</v>
      </c>
      <c r="U64" s="39">
        <f>((O64)/((C64+R64)/2))*1000</f>
        <v>5.347373616881248</v>
      </c>
      <c r="V64" s="39">
        <f>((H64-L64)/((C64+R64)/2))*1000</f>
        <v>3.290691456542306</v>
      </c>
      <c r="W64" s="39">
        <f>((G64-K64)/((C64+R64)/2))*1000</f>
        <v>3.290691456542306</v>
      </c>
      <c r="X64" s="39">
        <f>((I64-M64)/((C64+R64)/2))*1000</f>
        <v>-1.2340092962033646</v>
      </c>
      <c r="Y64" s="39">
        <f>((F64)/((C64+R64)/2))*1000</f>
        <v>-6.170046481016824</v>
      </c>
      <c r="Z64" s="39">
        <f>((P64)/((C64+R64)/2))*1000</f>
        <v>-0.8226728641355765</v>
      </c>
      <c r="AA64" s="39"/>
    </row>
    <row r="65" spans="1:26" ht="12.75">
      <c r="A65">
        <v>48002</v>
      </c>
      <c r="B65" t="s">
        <v>93</v>
      </c>
      <c r="C65">
        <v>5331</v>
      </c>
      <c r="D65">
        <v>45</v>
      </c>
      <c r="E65">
        <v>50</v>
      </c>
      <c r="F65">
        <v>-5</v>
      </c>
      <c r="G65">
        <v>26</v>
      </c>
      <c r="H65">
        <v>126</v>
      </c>
      <c r="I65">
        <v>2</v>
      </c>
      <c r="J65" s="57">
        <f t="shared" si="5"/>
        <v>154</v>
      </c>
      <c r="K65">
        <v>12</v>
      </c>
      <c r="L65">
        <v>98</v>
      </c>
      <c r="M65">
        <v>9</v>
      </c>
      <c r="N65" s="38">
        <f t="shared" si="6"/>
        <v>119</v>
      </c>
      <c r="O65" s="54">
        <f aca="true" t="shared" si="7" ref="O65:O99">(J65-N65)</f>
        <v>35</v>
      </c>
      <c r="P65" s="38">
        <f aca="true" t="shared" si="8" ref="P65:P99">(F65+(O65))</f>
        <v>30</v>
      </c>
      <c r="Q65">
        <v>1</v>
      </c>
      <c r="R65" s="38">
        <f aca="true" t="shared" si="9" ref="R65:R104">(C65+(P65))+Q65</f>
        <v>5362</v>
      </c>
      <c r="S65" s="39">
        <f aca="true" t="shared" si="10" ref="S65:S105">((D65)/((C65+R65)/2))*1000</f>
        <v>8.416721219489386</v>
      </c>
      <c r="T65" s="39">
        <f aca="true" t="shared" si="11" ref="T65:T105">((E65)/((C65+R65)/2))*1000</f>
        <v>9.351912466099318</v>
      </c>
      <c r="U65" s="39">
        <f aca="true" t="shared" si="12" ref="U65:U105">((O65)/((C65+R65)/2))*1000</f>
        <v>6.546338726269522</v>
      </c>
      <c r="V65" s="39">
        <f aca="true" t="shared" si="13" ref="V65:V105">((H65-L65)/((C65+R65)/2))*1000</f>
        <v>5.237070981015617</v>
      </c>
      <c r="W65" s="39">
        <f aca="true" t="shared" si="14" ref="W65:W105">((G65-K65)/((C65+R65)/2))*1000</f>
        <v>2.6185354905078086</v>
      </c>
      <c r="X65" s="39">
        <f aca="true" t="shared" si="15" ref="X65:X105">((I65-M65)/((C65+R65)/2))*1000</f>
        <v>-1.3092677452539043</v>
      </c>
      <c r="Y65" s="39">
        <f aca="true" t="shared" si="16" ref="Y65:Y105">((F65)/((C65+R65)/2))*1000</f>
        <v>-0.9351912466099317</v>
      </c>
      <c r="Z65" s="39">
        <f aca="true" t="shared" si="17" ref="Z65:Z105">((P65)/((C65+R65)/2))*1000</f>
        <v>5.61114747965959</v>
      </c>
    </row>
    <row r="66" spans="1:26" ht="12.75">
      <c r="A66">
        <v>48004</v>
      </c>
      <c r="B66" t="s">
        <v>94</v>
      </c>
      <c r="C66">
        <v>8818</v>
      </c>
      <c r="D66">
        <v>53</v>
      </c>
      <c r="E66">
        <v>92</v>
      </c>
      <c r="F66">
        <v>-39</v>
      </c>
      <c r="G66">
        <v>48</v>
      </c>
      <c r="H66">
        <v>239</v>
      </c>
      <c r="I66">
        <v>10</v>
      </c>
      <c r="J66" s="57">
        <f t="shared" si="5"/>
        <v>297</v>
      </c>
      <c r="K66">
        <v>17</v>
      </c>
      <c r="L66">
        <v>278</v>
      </c>
      <c r="M66">
        <v>57</v>
      </c>
      <c r="N66" s="38">
        <f t="shared" si="6"/>
        <v>352</v>
      </c>
      <c r="O66" s="54">
        <f t="shared" si="7"/>
        <v>-55</v>
      </c>
      <c r="P66" s="38">
        <f t="shared" si="8"/>
        <v>-94</v>
      </c>
      <c r="Q66">
        <v>12</v>
      </c>
      <c r="R66" s="38">
        <f t="shared" si="9"/>
        <v>8736</v>
      </c>
      <c r="S66" s="39">
        <f t="shared" si="10"/>
        <v>6.038509741369489</v>
      </c>
      <c r="T66" s="39">
        <f t="shared" si="11"/>
        <v>10.481941437848924</v>
      </c>
      <c r="U66" s="39">
        <f t="shared" si="12"/>
        <v>-6.266378033496639</v>
      </c>
      <c r="V66" s="39">
        <f t="shared" si="13"/>
        <v>-4.443431696479435</v>
      </c>
      <c r="W66" s="39">
        <f t="shared" si="14"/>
        <v>3.5319585279708328</v>
      </c>
      <c r="X66" s="39">
        <f t="shared" si="15"/>
        <v>-5.354904864988037</v>
      </c>
      <c r="Y66" s="39">
        <f t="shared" si="16"/>
        <v>-4.443431696479435</v>
      </c>
      <c r="Z66" s="39">
        <f t="shared" si="17"/>
        <v>-10.709809729976074</v>
      </c>
    </row>
    <row r="67" spans="1:26" ht="12.75">
      <c r="A67">
        <v>48005</v>
      </c>
      <c r="B67" t="s">
        <v>95</v>
      </c>
      <c r="C67">
        <v>8826</v>
      </c>
      <c r="D67">
        <v>67</v>
      </c>
      <c r="E67">
        <v>90</v>
      </c>
      <c r="F67">
        <v>-23</v>
      </c>
      <c r="G67">
        <v>35</v>
      </c>
      <c r="H67">
        <v>333</v>
      </c>
      <c r="I67">
        <v>11</v>
      </c>
      <c r="J67" s="57">
        <f t="shared" si="5"/>
        <v>379</v>
      </c>
      <c r="K67">
        <v>27</v>
      </c>
      <c r="L67">
        <v>264</v>
      </c>
      <c r="M67">
        <v>31</v>
      </c>
      <c r="N67" s="38">
        <f t="shared" si="6"/>
        <v>322</v>
      </c>
      <c r="O67" s="54">
        <f t="shared" si="7"/>
        <v>57</v>
      </c>
      <c r="P67" s="38">
        <f t="shared" si="8"/>
        <v>34</v>
      </c>
      <c r="Q67">
        <v>9</v>
      </c>
      <c r="R67" s="38">
        <f t="shared" si="9"/>
        <v>8869</v>
      </c>
      <c r="S67" s="39">
        <f t="shared" si="10"/>
        <v>7.572760666855044</v>
      </c>
      <c r="T67" s="39">
        <f t="shared" si="11"/>
        <v>10.17236507487991</v>
      </c>
      <c r="U67" s="39">
        <f t="shared" si="12"/>
        <v>6.442497880757276</v>
      </c>
      <c r="V67" s="39">
        <f t="shared" si="13"/>
        <v>7.798813224074597</v>
      </c>
      <c r="W67" s="39">
        <f t="shared" si="14"/>
        <v>0.9042102288782141</v>
      </c>
      <c r="X67" s="39">
        <f t="shared" si="15"/>
        <v>-2.2605255721955357</v>
      </c>
      <c r="Y67" s="39">
        <f t="shared" si="16"/>
        <v>-2.5996044080248657</v>
      </c>
      <c r="Z67" s="39">
        <f t="shared" si="17"/>
        <v>3.84289347273241</v>
      </c>
    </row>
    <row r="68" spans="1:26" ht="12.75">
      <c r="A68">
        <v>48006</v>
      </c>
      <c r="B68" t="s">
        <v>96</v>
      </c>
      <c r="C68">
        <v>22610</v>
      </c>
      <c r="D68">
        <v>191</v>
      </c>
      <c r="E68">
        <v>193</v>
      </c>
      <c r="F68">
        <v>-2</v>
      </c>
      <c r="G68">
        <v>158</v>
      </c>
      <c r="H68">
        <v>816</v>
      </c>
      <c r="I68">
        <v>115</v>
      </c>
      <c r="J68" s="57">
        <f t="shared" si="5"/>
        <v>1089</v>
      </c>
      <c r="K68">
        <v>59</v>
      </c>
      <c r="L68">
        <v>774</v>
      </c>
      <c r="M68">
        <v>147</v>
      </c>
      <c r="N68" s="38">
        <f t="shared" si="6"/>
        <v>980</v>
      </c>
      <c r="O68" s="54">
        <f t="shared" si="7"/>
        <v>109</v>
      </c>
      <c r="P68" s="38">
        <f t="shared" si="8"/>
        <v>107</v>
      </c>
      <c r="Q68">
        <v>4</v>
      </c>
      <c r="R68" s="38">
        <f t="shared" si="9"/>
        <v>22721</v>
      </c>
      <c r="S68" s="39">
        <f t="shared" si="10"/>
        <v>8.426904325957954</v>
      </c>
      <c r="T68" s="39">
        <f t="shared" si="11"/>
        <v>8.51514416183186</v>
      </c>
      <c r="U68" s="39">
        <f t="shared" si="12"/>
        <v>4.809071055127838</v>
      </c>
      <c r="V68" s="39">
        <f t="shared" si="13"/>
        <v>1.8530365533520106</v>
      </c>
      <c r="W68" s="39">
        <f t="shared" si="14"/>
        <v>4.367871875758311</v>
      </c>
      <c r="X68" s="39">
        <f t="shared" si="15"/>
        <v>-1.4118373739824843</v>
      </c>
      <c r="Y68" s="39">
        <f t="shared" si="16"/>
        <v>-0.08823983587390527</v>
      </c>
      <c r="Z68" s="39">
        <f t="shared" si="17"/>
        <v>4.720831219253932</v>
      </c>
    </row>
    <row r="69" spans="1:26" ht="12.75">
      <c r="A69">
        <v>48008</v>
      </c>
      <c r="B69" t="s">
        <v>97</v>
      </c>
      <c r="C69">
        <v>3889</v>
      </c>
      <c r="D69">
        <v>30</v>
      </c>
      <c r="E69">
        <v>36</v>
      </c>
      <c r="F69">
        <v>-6</v>
      </c>
      <c r="G69">
        <v>22</v>
      </c>
      <c r="H69">
        <v>178</v>
      </c>
      <c r="I69">
        <v>2</v>
      </c>
      <c r="J69" s="57">
        <f t="shared" si="5"/>
        <v>202</v>
      </c>
      <c r="K69">
        <v>6</v>
      </c>
      <c r="L69">
        <v>163</v>
      </c>
      <c r="M69">
        <v>23</v>
      </c>
      <c r="N69" s="38">
        <f t="shared" si="6"/>
        <v>192</v>
      </c>
      <c r="O69" s="54">
        <f t="shared" si="7"/>
        <v>10</v>
      </c>
      <c r="P69" s="38">
        <f t="shared" si="8"/>
        <v>4</v>
      </c>
      <c r="Q69">
        <v>1</v>
      </c>
      <c r="R69" s="38">
        <f t="shared" si="9"/>
        <v>3894</v>
      </c>
      <c r="S69" s="39">
        <f t="shared" si="10"/>
        <v>7.70910959784145</v>
      </c>
      <c r="T69" s="39">
        <f t="shared" si="11"/>
        <v>9.25093151740974</v>
      </c>
      <c r="U69" s="39">
        <f t="shared" si="12"/>
        <v>2.5697031992804833</v>
      </c>
      <c r="V69" s="39">
        <f t="shared" si="13"/>
        <v>3.854554798920725</v>
      </c>
      <c r="W69" s="39">
        <f t="shared" si="14"/>
        <v>4.111525118848773</v>
      </c>
      <c r="X69" s="39">
        <f t="shared" si="15"/>
        <v>-5.396376718489014</v>
      </c>
      <c r="Y69" s="39">
        <f t="shared" si="16"/>
        <v>-1.5418219195682898</v>
      </c>
      <c r="Z69" s="39">
        <f t="shared" si="17"/>
        <v>1.0278812797121932</v>
      </c>
    </row>
    <row r="70" spans="1:26" ht="12.75">
      <c r="A70">
        <v>48010</v>
      </c>
      <c r="B70" t="s">
        <v>98</v>
      </c>
      <c r="C70">
        <v>8357</v>
      </c>
      <c r="D70">
        <v>80</v>
      </c>
      <c r="E70">
        <v>98</v>
      </c>
      <c r="F70">
        <v>-18</v>
      </c>
      <c r="G70">
        <v>63</v>
      </c>
      <c r="H70">
        <v>287</v>
      </c>
      <c r="I70">
        <v>17</v>
      </c>
      <c r="J70" s="57">
        <f t="shared" si="5"/>
        <v>367</v>
      </c>
      <c r="K70">
        <v>28</v>
      </c>
      <c r="L70">
        <v>206</v>
      </c>
      <c r="M70">
        <v>30</v>
      </c>
      <c r="N70" s="38">
        <f t="shared" si="6"/>
        <v>264</v>
      </c>
      <c r="O70" s="54">
        <f t="shared" si="7"/>
        <v>103</v>
      </c>
      <c r="P70" s="38">
        <f t="shared" si="8"/>
        <v>85</v>
      </c>
      <c r="Q70">
        <v>7</v>
      </c>
      <c r="R70" s="38">
        <f t="shared" si="9"/>
        <v>8449</v>
      </c>
      <c r="S70" s="39">
        <f t="shared" si="10"/>
        <v>9.520409377603237</v>
      </c>
      <c r="T70" s="39">
        <f t="shared" si="11"/>
        <v>11.662501487563965</v>
      </c>
      <c r="U70" s="39">
        <f t="shared" si="12"/>
        <v>12.257527073664168</v>
      </c>
      <c r="V70" s="39">
        <f t="shared" si="13"/>
        <v>9.639414494823276</v>
      </c>
      <c r="W70" s="39">
        <f t="shared" si="14"/>
        <v>4.1651791027014164</v>
      </c>
      <c r="X70" s="39">
        <f t="shared" si="15"/>
        <v>-1.5470665238605261</v>
      </c>
      <c r="Y70" s="39">
        <f t="shared" si="16"/>
        <v>-2.1420921099607284</v>
      </c>
      <c r="Z70" s="39">
        <f t="shared" si="17"/>
        <v>10.11543496370344</v>
      </c>
    </row>
    <row r="71" spans="1:26" ht="12.75">
      <c r="A71">
        <v>48011</v>
      </c>
      <c r="B71" t="s">
        <v>99</v>
      </c>
      <c r="C71">
        <v>5264</v>
      </c>
      <c r="D71">
        <v>30</v>
      </c>
      <c r="E71">
        <v>48</v>
      </c>
      <c r="F71">
        <v>-18</v>
      </c>
      <c r="G71">
        <v>42</v>
      </c>
      <c r="H71">
        <v>211</v>
      </c>
      <c r="I71">
        <v>22</v>
      </c>
      <c r="J71" s="57">
        <f t="shared" si="5"/>
        <v>275</v>
      </c>
      <c r="K71">
        <v>3</v>
      </c>
      <c r="L71">
        <v>202</v>
      </c>
      <c r="M71">
        <v>95</v>
      </c>
      <c r="N71" s="38">
        <f t="shared" si="6"/>
        <v>300</v>
      </c>
      <c r="O71" s="54">
        <f t="shared" si="7"/>
        <v>-25</v>
      </c>
      <c r="P71" s="38">
        <f t="shared" si="8"/>
        <v>-43</v>
      </c>
      <c r="Q71">
        <v>8</v>
      </c>
      <c r="R71" s="38">
        <f t="shared" si="9"/>
        <v>5229</v>
      </c>
      <c r="S71" s="39">
        <f t="shared" si="10"/>
        <v>5.7180977794720285</v>
      </c>
      <c r="T71" s="39">
        <f t="shared" si="11"/>
        <v>9.148956447155246</v>
      </c>
      <c r="U71" s="39">
        <f t="shared" si="12"/>
        <v>-4.765081482893358</v>
      </c>
      <c r="V71" s="39">
        <f t="shared" si="13"/>
        <v>1.7154293338416087</v>
      </c>
      <c r="W71" s="39">
        <f t="shared" si="14"/>
        <v>7.433527113313637</v>
      </c>
      <c r="X71" s="39">
        <f t="shared" si="15"/>
        <v>-13.914037930048602</v>
      </c>
      <c r="Y71" s="39">
        <f t="shared" si="16"/>
        <v>-3.4308586676832173</v>
      </c>
      <c r="Z71" s="39">
        <f t="shared" si="17"/>
        <v>-8.195940150576574</v>
      </c>
    </row>
    <row r="72" spans="1:26" ht="12.75">
      <c r="A72">
        <v>48012</v>
      </c>
      <c r="B72" t="s">
        <v>100</v>
      </c>
      <c r="C72">
        <v>7799</v>
      </c>
      <c r="D72">
        <v>54</v>
      </c>
      <c r="E72">
        <v>100</v>
      </c>
      <c r="F72">
        <v>-46</v>
      </c>
      <c r="G72">
        <v>49</v>
      </c>
      <c r="H72">
        <v>198</v>
      </c>
      <c r="I72">
        <v>8</v>
      </c>
      <c r="J72" s="57">
        <f t="shared" si="5"/>
        <v>255</v>
      </c>
      <c r="K72">
        <v>32</v>
      </c>
      <c r="L72">
        <v>193</v>
      </c>
      <c r="M72">
        <v>29</v>
      </c>
      <c r="N72" s="38">
        <f t="shared" si="6"/>
        <v>254</v>
      </c>
      <c r="O72" s="54">
        <f t="shared" si="7"/>
        <v>1</v>
      </c>
      <c r="P72" s="38">
        <f t="shared" si="8"/>
        <v>-45</v>
      </c>
      <c r="Q72">
        <v>6</v>
      </c>
      <c r="R72" s="38">
        <f t="shared" si="9"/>
        <v>7760</v>
      </c>
      <c r="S72" s="39">
        <f t="shared" si="10"/>
        <v>6.941320136255543</v>
      </c>
      <c r="T72" s="39">
        <f t="shared" si="11"/>
        <v>12.854296548621377</v>
      </c>
      <c r="U72" s="39">
        <f t="shared" si="12"/>
        <v>0.12854296548621374</v>
      </c>
      <c r="V72" s="39">
        <f t="shared" si="13"/>
        <v>0.6427148274310688</v>
      </c>
      <c r="W72" s="39">
        <f t="shared" si="14"/>
        <v>2.1852304132656344</v>
      </c>
      <c r="X72" s="39">
        <f t="shared" si="15"/>
        <v>-2.699402275210489</v>
      </c>
      <c r="Y72" s="39">
        <f t="shared" si="16"/>
        <v>-5.9129764123658335</v>
      </c>
      <c r="Z72" s="39">
        <f t="shared" si="17"/>
        <v>-5.7844334468796195</v>
      </c>
    </row>
    <row r="73" spans="1:26" ht="12.75">
      <c r="A73">
        <v>48013</v>
      </c>
      <c r="B73" t="s">
        <v>101</v>
      </c>
      <c r="C73">
        <v>2796</v>
      </c>
      <c r="D73">
        <v>13</v>
      </c>
      <c r="E73">
        <v>27</v>
      </c>
      <c r="F73">
        <v>-14</v>
      </c>
      <c r="G73">
        <v>35</v>
      </c>
      <c r="H73">
        <v>102</v>
      </c>
      <c r="I73">
        <v>7</v>
      </c>
      <c r="J73" s="57">
        <f t="shared" si="5"/>
        <v>144</v>
      </c>
      <c r="K73">
        <v>7</v>
      </c>
      <c r="L73">
        <v>95</v>
      </c>
      <c r="M73">
        <v>23</v>
      </c>
      <c r="N73" s="38">
        <f t="shared" si="6"/>
        <v>125</v>
      </c>
      <c r="O73" s="54">
        <f t="shared" si="7"/>
        <v>19</v>
      </c>
      <c r="P73" s="38">
        <f t="shared" si="8"/>
        <v>5</v>
      </c>
      <c r="Q73">
        <v>12</v>
      </c>
      <c r="R73" s="38">
        <f t="shared" si="9"/>
        <v>2813</v>
      </c>
      <c r="S73" s="39">
        <f t="shared" si="10"/>
        <v>4.635407380994829</v>
      </c>
      <c r="T73" s="39">
        <f t="shared" si="11"/>
        <v>9.627384560527723</v>
      </c>
      <c r="U73" s="39">
        <f t="shared" si="12"/>
        <v>6.774826172223213</v>
      </c>
      <c r="V73" s="39">
        <f t="shared" si="13"/>
        <v>2.495988589766447</v>
      </c>
      <c r="W73" s="39">
        <f t="shared" si="14"/>
        <v>9.983954359065788</v>
      </c>
      <c r="X73" s="39">
        <f t="shared" si="15"/>
        <v>-5.705116776609022</v>
      </c>
      <c r="Y73" s="39">
        <f t="shared" si="16"/>
        <v>-4.991977179532894</v>
      </c>
      <c r="Z73" s="39">
        <f t="shared" si="17"/>
        <v>1.782848992690319</v>
      </c>
    </row>
    <row r="74" spans="1:26" ht="12.75">
      <c r="A74">
        <v>48014</v>
      </c>
      <c r="B74" t="s">
        <v>102</v>
      </c>
      <c r="C74">
        <v>23439</v>
      </c>
      <c r="D74">
        <v>173</v>
      </c>
      <c r="E74">
        <v>299</v>
      </c>
      <c r="F74">
        <v>-126</v>
      </c>
      <c r="G74">
        <v>209</v>
      </c>
      <c r="H74">
        <v>811</v>
      </c>
      <c r="I74">
        <v>89</v>
      </c>
      <c r="J74" s="57">
        <f t="shared" si="5"/>
        <v>1109</v>
      </c>
      <c r="K74">
        <v>33</v>
      </c>
      <c r="L74">
        <v>803</v>
      </c>
      <c r="M74">
        <v>289</v>
      </c>
      <c r="N74" s="38">
        <f t="shared" si="6"/>
        <v>1125</v>
      </c>
      <c r="O74" s="54">
        <f t="shared" si="7"/>
        <v>-16</v>
      </c>
      <c r="P74" s="38">
        <f t="shared" si="8"/>
        <v>-142</v>
      </c>
      <c r="Q74">
        <v>15</v>
      </c>
      <c r="R74" s="38">
        <f t="shared" si="9"/>
        <v>23312</v>
      </c>
      <c r="S74" s="39">
        <f t="shared" si="10"/>
        <v>7.400911210455392</v>
      </c>
      <c r="T74" s="39">
        <f t="shared" si="11"/>
        <v>12.791170242347757</v>
      </c>
      <c r="U74" s="39">
        <f t="shared" si="12"/>
        <v>-0.6844773373831576</v>
      </c>
      <c r="V74" s="39">
        <f t="shared" si="13"/>
        <v>0.3422386686915788</v>
      </c>
      <c r="W74" s="39">
        <f t="shared" si="14"/>
        <v>7.5292507112147335</v>
      </c>
      <c r="X74" s="39">
        <f t="shared" si="15"/>
        <v>-8.555966717289468</v>
      </c>
      <c r="Y74" s="39">
        <f t="shared" si="16"/>
        <v>-5.390259031892366</v>
      </c>
      <c r="Z74" s="39">
        <f t="shared" si="17"/>
        <v>-6.074736369275524</v>
      </c>
    </row>
    <row r="75" spans="1:26" ht="12.75">
      <c r="A75">
        <v>48015</v>
      </c>
      <c r="B75" t="s">
        <v>103</v>
      </c>
      <c r="C75">
        <v>6683</v>
      </c>
      <c r="D75">
        <v>50</v>
      </c>
      <c r="E75">
        <v>79</v>
      </c>
      <c r="F75">
        <v>-29</v>
      </c>
      <c r="G75">
        <v>49</v>
      </c>
      <c r="H75">
        <v>269</v>
      </c>
      <c r="I75">
        <v>7</v>
      </c>
      <c r="J75" s="57">
        <f t="shared" si="5"/>
        <v>325</v>
      </c>
      <c r="K75">
        <v>29</v>
      </c>
      <c r="L75">
        <v>258</v>
      </c>
      <c r="M75">
        <v>20</v>
      </c>
      <c r="N75" s="38">
        <f t="shared" si="6"/>
        <v>307</v>
      </c>
      <c r="O75" s="54">
        <f t="shared" si="7"/>
        <v>18</v>
      </c>
      <c r="P75" s="38">
        <f t="shared" si="8"/>
        <v>-11</v>
      </c>
      <c r="Q75">
        <v>13</v>
      </c>
      <c r="R75" s="38">
        <f t="shared" si="9"/>
        <v>6685</v>
      </c>
      <c r="S75" s="39">
        <f t="shared" si="10"/>
        <v>7.480550568521843</v>
      </c>
      <c r="T75" s="39">
        <f t="shared" si="11"/>
        <v>11.819269898264512</v>
      </c>
      <c r="U75" s="39">
        <f t="shared" si="12"/>
        <v>2.6929982046678638</v>
      </c>
      <c r="V75" s="39">
        <f t="shared" si="13"/>
        <v>1.6457211250748054</v>
      </c>
      <c r="W75" s="39">
        <f t="shared" si="14"/>
        <v>2.9922202274087373</v>
      </c>
      <c r="X75" s="39">
        <f t="shared" si="15"/>
        <v>-1.9449431478156791</v>
      </c>
      <c r="Y75" s="39">
        <f t="shared" si="16"/>
        <v>-4.338719329742669</v>
      </c>
      <c r="Z75" s="39">
        <f t="shared" si="17"/>
        <v>-1.6457211250748054</v>
      </c>
    </row>
    <row r="76" spans="1:26" ht="12.75">
      <c r="A76">
        <v>48017</v>
      </c>
      <c r="B76" t="s">
        <v>104</v>
      </c>
      <c r="C76">
        <v>173304</v>
      </c>
      <c r="D76">
        <v>1239</v>
      </c>
      <c r="E76">
        <v>1982</v>
      </c>
      <c r="F76">
        <v>-743</v>
      </c>
      <c r="G76">
        <v>1641</v>
      </c>
      <c r="H76">
        <v>4310</v>
      </c>
      <c r="I76">
        <v>491</v>
      </c>
      <c r="J76" s="57">
        <f t="shared" si="5"/>
        <v>6442</v>
      </c>
      <c r="K76">
        <v>214</v>
      </c>
      <c r="L76">
        <v>4315</v>
      </c>
      <c r="M76">
        <v>2884</v>
      </c>
      <c r="N76" s="38">
        <f t="shared" si="6"/>
        <v>7413</v>
      </c>
      <c r="O76" s="54">
        <f t="shared" si="7"/>
        <v>-971</v>
      </c>
      <c r="P76" s="38">
        <f t="shared" si="8"/>
        <v>-1714</v>
      </c>
      <c r="Q76">
        <v>131</v>
      </c>
      <c r="R76" s="38">
        <f t="shared" si="9"/>
        <v>171721</v>
      </c>
      <c r="S76" s="39">
        <f t="shared" si="10"/>
        <v>7.182088254474314</v>
      </c>
      <c r="T76" s="39">
        <f t="shared" si="11"/>
        <v>11.489022534598941</v>
      </c>
      <c r="U76" s="39">
        <f t="shared" si="12"/>
        <v>-5.6285776393015</v>
      </c>
      <c r="V76" s="39">
        <f t="shared" si="13"/>
        <v>-0.02898340699949279</v>
      </c>
      <c r="W76" s="39">
        <f t="shared" si="14"/>
        <v>8.271864357655243</v>
      </c>
      <c r="X76" s="39">
        <f t="shared" si="15"/>
        <v>-13.87145858995725</v>
      </c>
      <c r="Y76" s="39">
        <f t="shared" si="16"/>
        <v>-4.306934280124628</v>
      </c>
      <c r="Z76" s="39">
        <f t="shared" si="17"/>
        <v>-9.935511919426128</v>
      </c>
    </row>
    <row r="77" spans="1:26" ht="12.75">
      <c r="A77">
        <v>48018</v>
      </c>
      <c r="B77" t="s">
        <v>105</v>
      </c>
      <c r="C77">
        <v>2255</v>
      </c>
      <c r="D77">
        <v>11</v>
      </c>
      <c r="E77">
        <v>45</v>
      </c>
      <c r="F77">
        <v>-34</v>
      </c>
      <c r="G77">
        <v>17</v>
      </c>
      <c r="H77">
        <v>77</v>
      </c>
      <c r="I77">
        <v>2</v>
      </c>
      <c r="J77" s="57">
        <f t="shared" si="5"/>
        <v>96</v>
      </c>
      <c r="K77">
        <v>14</v>
      </c>
      <c r="L77">
        <v>49</v>
      </c>
      <c r="M77">
        <v>4</v>
      </c>
      <c r="N77" s="38">
        <f t="shared" si="6"/>
        <v>67</v>
      </c>
      <c r="O77" s="54">
        <f t="shared" si="7"/>
        <v>29</v>
      </c>
      <c r="P77" s="38">
        <f t="shared" si="8"/>
        <v>-5</v>
      </c>
      <c r="Q77">
        <v>1</v>
      </c>
      <c r="R77" s="38">
        <f t="shared" si="9"/>
        <v>2251</v>
      </c>
      <c r="S77" s="39">
        <f t="shared" si="10"/>
        <v>4.882379050155349</v>
      </c>
      <c r="T77" s="39">
        <f t="shared" si="11"/>
        <v>19.973368841544605</v>
      </c>
      <c r="U77" s="39">
        <f t="shared" si="12"/>
        <v>12.87172658677319</v>
      </c>
      <c r="V77" s="39">
        <f t="shared" si="13"/>
        <v>12.427873945849978</v>
      </c>
      <c r="W77" s="39">
        <f t="shared" si="14"/>
        <v>1.3315579227696406</v>
      </c>
      <c r="X77" s="39">
        <f t="shared" si="15"/>
        <v>-0.8877052818464269</v>
      </c>
      <c r="Y77" s="39">
        <f t="shared" si="16"/>
        <v>-15.090989791389259</v>
      </c>
      <c r="Z77" s="39">
        <f t="shared" si="17"/>
        <v>-2.2192632046160674</v>
      </c>
    </row>
    <row r="78" spans="1:26" ht="12.75">
      <c r="A78">
        <v>48019</v>
      </c>
      <c r="B78" t="s">
        <v>106</v>
      </c>
      <c r="C78">
        <v>11272</v>
      </c>
      <c r="D78">
        <v>68</v>
      </c>
      <c r="E78">
        <v>123</v>
      </c>
      <c r="F78">
        <v>-55</v>
      </c>
      <c r="G78">
        <v>104</v>
      </c>
      <c r="H78">
        <v>340</v>
      </c>
      <c r="I78">
        <v>59</v>
      </c>
      <c r="J78" s="57">
        <f t="shared" si="5"/>
        <v>503</v>
      </c>
      <c r="K78">
        <v>32</v>
      </c>
      <c r="L78">
        <v>374</v>
      </c>
      <c r="M78">
        <v>74</v>
      </c>
      <c r="N78" s="38">
        <f t="shared" si="6"/>
        <v>480</v>
      </c>
      <c r="O78" s="54">
        <f t="shared" si="7"/>
        <v>23</v>
      </c>
      <c r="P78" s="38">
        <f t="shared" si="8"/>
        <v>-32</v>
      </c>
      <c r="Q78">
        <v>16</v>
      </c>
      <c r="R78" s="38">
        <f t="shared" si="9"/>
        <v>11256</v>
      </c>
      <c r="S78" s="39">
        <f t="shared" si="10"/>
        <v>6.036931818181818</v>
      </c>
      <c r="T78" s="39">
        <f t="shared" si="11"/>
        <v>10.919744318181818</v>
      </c>
      <c r="U78" s="39">
        <f t="shared" si="12"/>
        <v>2.041903409090909</v>
      </c>
      <c r="V78" s="39">
        <f t="shared" si="13"/>
        <v>-3.018465909090909</v>
      </c>
      <c r="W78" s="39">
        <f t="shared" si="14"/>
        <v>6.392045454545455</v>
      </c>
      <c r="X78" s="39">
        <f t="shared" si="15"/>
        <v>-1.3316761363636362</v>
      </c>
      <c r="Y78" s="39">
        <f t="shared" si="16"/>
        <v>-4.8828125</v>
      </c>
      <c r="Z78" s="39">
        <f t="shared" si="17"/>
        <v>-2.840909090909091</v>
      </c>
    </row>
    <row r="79" spans="1:26" ht="12.75">
      <c r="A79">
        <v>48020</v>
      </c>
      <c r="B79" t="s">
        <v>107</v>
      </c>
      <c r="C79">
        <v>2356</v>
      </c>
      <c r="D79">
        <v>16</v>
      </c>
      <c r="E79">
        <v>26</v>
      </c>
      <c r="F79">
        <v>-10</v>
      </c>
      <c r="G79">
        <v>16</v>
      </c>
      <c r="H79">
        <v>72</v>
      </c>
      <c r="I79">
        <v>3</v>
      </c>
      <c r="J79" s="57">
        <f t="shared" si="5"/>
        <v>91</v>
      </c>
      <c r="K79">
        <v>10</v>
      </c>
      <c r="L79">
        <v>87</v>
      </c>
      <c r="M79">
        <v>3</v>
      </c>
      <c r="N79" s="38">
        <f t="shared" si="6"/>
        <v>100</v>
      </c>
      <c r="O79" s="54">
        <f t="shared" si="7"/>
        <v>-9</v>
      </c>
      <c r="P79" s="38">
        <f t="shared" si="8"/>
        <v>-19</v>
      </c>
      <c r="Q79">
        <v>4</v>
      </c>
      <c r="R79" s="38">
        <f t="shared" si="9"/>
        <v>2341</v>
      </c>
      <c r="S79" s="39">
        <f t="shared" si="10"/>
        <v>6.8128592718756655</v>
      </c>
      <c r="T79" s="39">
        <f t="shared" si="11"/>
        <v>11.070896316797956</v>
      </c>
      <c r="U79" s="39">
        <f t="shared" si="12"/>
        <v>-3.832233340430062</v>
      </c>
      <c r="V79" s="39">
        <f t="shared" si="13"/>
        <v>-6.387055567383436</v>
      </c>
      <c r="W79" s="39">
        <f t="shared" si="14"/>
        <v>2.5548222269533745</v>
      </c>
      <c r="X79" s="39">
        <f t="shared" si="15"/>
        <v>0</v>
      </c>
      <c r="Y79" s="39">
        <f t="shared" si="16"/>
        <v>-4.258037044922291</v>
      </c>
      <c r="Z79" s="39">
        <f t="shared" si="17"/>
        <v>-8.090270385352353</v>
      </c>
    </row>
    <row r="80" spans="1:26" ht="12.75">
      <c r="A80">
        <v>48021</v>
      </c>
      <c r="B80" t="s">
        <v>108</v>
      </c>
      <c r="C80">
        <v>6676</v>
      </c>
      <c r="D80">
        <v>34</v>
      </c>
      <c r="E80">
        <v>62</v>
      </c>
      <c r="F80">
        <v>-28</v>
      </c>
      <c r="G80">
        <v>58</v>
      </c>
      <c r="H80">
        <v>190</v>
      </c>
      <c r="I80">
        <v>5</v>
      </c>
      <c r="J80" s="57">
        <f t="shared" si="5"/>
        <v>253</v>
      </c>
      <c r="K80">
        <v>27</v>
      </c>
      <c r="L80">
        <v>209</v>
      </c>
      <c r="M80">
        <v>42</v>
      </c>
      <c r="N80" s="38">
        <f t="shared" si="6"/>
        <v>278</v>
      </c>
      <c r="O80" s="54">
        <f t="shared" si="7"/>
        <v>-25</v>
      </c>
      <c r="P80" s="38">
        <f t="shared" si="8"/>
        <v>-53</v>
      </c>
      <c r="Q80">
        <v>1</v>
      </c>
      <c r="R80" s="38">
        <f t="shared" si="9"/>
        <v>6624</v>
      </c>
      <c r="S80" s="39">
        <f t="shared" si="10"/>
        <v>5.112781954887218</v>
      </c>
      <c r="T80" s="39">
        <f t="shared" si="11"/>
        <v>9.323308270676693</v>
      </c>
      <c r="U80" s="39">
        <f t="shared" si="12"/>
        <v>-3.7593984962406015</v>
      </c>
      <c r="V80" s="39">
        <f t="shared" si="13"/>
        <v>-2.857142857142857</v>
      </c>
      <c r="W80" s="39">
        <f t="shared" si="14"/>
        <v>4.661654135338346</v>
      </c>
      <c r="X80" s="39">
        <f t="shared" si="15"/>
        <v>-5.56390977443609</v>
      </c>
      <c r="Y80" s="39">
        <f t="shared" si="16"/>
        <v>-4.2105263157894735</v>
      </c>
      <c r="Z80" s="39">
        <f t="shared" si="17"/>
        <v>-7.969924812030075</v>
      </c>
    </row>
    <row r="81" spans="1:26" ht="12.75">
      <c r="A81">
        <v>48022</v>
      </c>
      <c r="B81" t="s">
        <v>109</v>
      </c>
      <c r="C81">
        <v>6964</v>
      </c>
      <c r="D81">
        <v>58</v>
      </c>
      <c r="E81">
        <v>71</v>
      </c>
      <c r="F81">
        <v>-13</v>
      </c>
      <c r="G81">
        <v>41</v>
      </c>
      <c r="H81">
        <v>278</v>
      </c>
      <c r="I81">
        <v>23</v>
      </c>
      <c r="J81" s="57">
        <f t="shared" si="5"/>
        <v>342</v>
      </c>
      <c r="K81">
        <v>13</v>
      </c>
      <c r="L81">
        <v>227</v>
      </c>
      <c r="M81">
        <v>27</v>
      </c>
      <c r="N81" s="38">
        <f t="shared" si="6"/>
        <v>267</v>
      </c>
      <c r="O81" s="54">
        <f t="shared" si="7"/>
        <v>75</v>
      </c>
      <c r="P81" s="38">
        <f t="shared" si="8"/>
        <v>62</v>
      </c>
      <c r="Q81">
        <v>1</v>
      </c>
      <c r="R81" s="38">
        <f t="shared" si="9"/>
        <v>7027</v>
      </c>
      <c r="S81" s="39">
        <f t="shared" si="10"/>
        <v>8.291044242727468</v>
      </c>
      <c r="T81" s="39">
        <f t="shared" si="11"/>
        <v>10.149381745407762</v>
      </c>
      <c r="U81" s="39">
        <f t="shared" si="12"/>
        <v>10.72117790007862</v>
      </c>
      <c r="V81" s="39">
        <f t="shared" si="13"/>
        <v>7.290400972053463</v>
      </c>
      <c r="W81" s="39">
        <f t="shared" si="14"/>
        <v>4.002573082696019</v>
      </c>
      <c r="X81" s="39">
        <f t="shared" si="15"/>
        <v>-0.5717961546708599</v>
      </c>
      <c r="Y81" s="39">
        <f t="shared" si="16"/>
        <v>-1.8583375026802946</v>
      </c>
      <c r="Z81" s="39">
        <f t="shared" si="17"/>
        <v>8.862840397398328</v>
      </c>
    </row>
    <row r="82" spans="1:26" ht="12.75">
      <c r="A82">
        <v>48024</v>
      </c>
      <c r="B82" t="s">
        <v>110</v>
      </c>
      <c r="C82">
        <v>9813</v>
      </c>
      <c r="D82">
        <v>79</v>
      </c>
      <c r="E82">
        <v>116</v>
      </c>
      <c r="F82">
        <v>-37</v>
      </c>
      <c r="G82">
        <v>55</v>
      </c>
      <c r="H82">
        <v>349</v>
      </c>
      <c r="I82">
        <v>29</v>
      </c>
      <c r="J82" s="57">
        <f t="shared" si="5"/>
        <v>433</v>
      </c>
      <c r="K82">
        <v>38</v>
      </c>
      <c r="L82">
        <v>373</v>
      </c>
      <c r="M82">
        <v>252</v>
      </c>
      <c r="N82" s="38">
        <f t="shared" si="6"/>
        <v>663</v>
      </c>
      <c r="O82" s="54">
        <f t="shared" si="7"/>
        <v>-230</v>
      </c>
      <c r="P82" s="38">
        <f t="shared" si="8"/>
        <v>-267</v>
      </c>
      <c r="Q82">
        <v>20</v>
      </c>
      <c r="R82" s="38">
        <f t="shared" si="9"/>
        <v>9566</v>
      </c>
      <c r="S82" s="39">
        <f t="shared" si="10"/>
        <v>8.153155477578823</v>
      </c>
      <c r="T82" s="39">
        <f t="shared" si="11"/>
        <v>11.971721967077764</v>
      </c>
      <c r="U82" s="39">
        <f t="shared" si="12"/>
        <v>-23.737034934723155</v>
      </c>
      <c r="V82" s="39">
        <f t="shared" si="13"/>
        <v>-2.476907993188503</v>
      </c>
      <c r="W82" s="39">
        <f t="shared" si="14"/>
        <v>1.7544764951751897</v>
      </c>
      <c r="X82" s="39">
        <f t="shared" si="15"/>
        <v>-23.01460343670984</v>
      </c>
      <c r="Y82" s="39">
        <f t="shared" si="16"/>
        <v>-3.818566489498942</v>
      </c>
      <c r="Z82" s="39">
        <f t="shared" si="17"/>
        <v>-27.555601424222097</v>
      </c>
    </row>
    <row r="83" spans="1:26" ht="12.75">
      <c r="A83">
        <v>48025</v>
      </c>
      <c r="B83" t="s">
        <v>111</v>
      </c>
      <c r="C83">
        <v>993</v>
      </c>
      <c r="D83">
        <v>6</v>
      </c>
      <c r="E83">
        <v>11</v>
      </c>
      <c r="F83">
        <v>-5</v>
      </c>
      <c r="G83">
        <v>5</v>
      </c>
      <c r="H83">
        <v>47</v>
      </c>
      <c r="I83">
        <v>1</v>
      </c>
      <c r="J83" s="57">
        <f t="shared" si="5"/>
        <v>53</v>
      </c>
      <c r="K83">
        <v>0</v>
      </c>
      <c r="L83">
        <v>46</v>
      </c>
      <c r="M83">
        <v>19</v>
      </c>
      <c r="N83" s="38">
        <f t="shared" si="6"/>
        <v>65</v>
      </c>
      <c r="O83" s="54">
        <f t="shared" si="7"/>
        <v>-12</v>
      </c>
      <c r="P83" s="38">
        <f t="shared" si="8"/>
        <v>-17</v>
      </c>
      <c r="Q83">
        <v>2</v>
      </c>
      <c r="R83" s="38">
        <f t="shared" si="9"/>
        <v>978</v>
      </c>
      <c r="S83" s="39">
        <f t="shared" si="10"/>
        <v>6.0882800608828</v>
      </c>
      <c r="T83" s="39">
        <f t="shared" si="11"/>
        <v>11.161846778285135</v>
      </c>
      <c r="U83" s="39">
        <f t="shared" si="12"/>
        <v>-12.1765601217656</v>
      </c>
      <c r="V83" s="39">
        <f t="shared" si="13"/>
        <v>1.0147133434804667</v>
      </c>
      <c r="W83" s="39">
        <f t="shared" si="14"/>
        <v>5.073566717402334</v>
      </c>
      <c r="X83" s="39">
        <f t="shared" si="15"/>
        <v>-18.2648401826484</v>
      </c>
      <c r="Y83" s="39">
        <f t="shared" si="16"/>
        <v>-5.073566717402334</v>
      </c>
      <c r="Z83" s="39">
        <f t="shared" si="17"/>
        <v>-17.250126839167933</v>
      </c>
    </row>
    <row r="84" spans="1:26" ht="12.75">
      <c r="A84">
        <v>48026</v>
      </c>
      <c r="B84" t="s">
        <v>112</v>
      </c>
      <c r="C84">
        <v>1524</v>
      </c>
      <c r="D84">
        <v>10</v>
      </c>
      <c r="E84">
        <v>22</v>
      </c>
      <c r="F84">
        <v>-12</v>
      </c>
      <c r="G84">
        <v>4</v>
      </c>
      <c r="H84">
        <v>44</v>
      </c>
      <c r="I84">
        <v>4</v>
      </c>
      <c r="J84" s="57">
        <f t="shared" si="5"/>
        <v>52</v>
      </c>
      <c r="K84">
        <v>4</v>
      </c>
      <c r="L84">
        <v>33</v>
      </c>
      <c r="M84">
        <v>0</v>
      </c>
      <c r="N84" s="38">
        <f t="shared" si="6"/>
        <v>37</v>
      </c>
      <c r="O84" s="54">
        <f t="shared" si="7"/>
        <v>15</v>
      </c>
      <c r="P84" s="38">
        <f t="shared" si="8"/>
        <v>3</v>
      </c>
      <c r="Q84">
        <v>0</v>
      </c>
      <c r="R84" s="38">
        <f t="shared" si="9"/>
        <v>1527</v>
      </c>
      <c r="S84" s="39">
        <f t="shared" si="10"/>
        <v>6.555227794165847</v>
      </c>
      <c r="T84" s="39">
        <f t="shared" si="11"/>
        <v>14.421501147164863</v>
      </c>
      <c r="U84" s="39">
        <f t="shared" si="12"/>
        <v>9.83284169124877</v>
      </c>
      <c r="V84" s="39">
        <f t="shared" si="13"/>
        <v>7.210750573582431</v>
      </c>
      <c r="W84" s="39">
        <f t="shared" si="14"/>
        <v>0</v>
      </c>
      <c r="X84" s="39">
        <f t="shared" si="15"/>
        <v>2.622091117666339</v>
      </c>
      <c r="Y84" s="39">
        <f t="shared" si="16"/>
        <v>-7.866273352999017</v>
      </c>
      <c r="Z84" s="39">
        <f t="shared" si="17"/>
        <v>1.9665683382497543</v>
      </c>
    </row>
    <row r="85" spans="1:26" ht="12.75">
      <c r="A85">
        <v>48027</v>
      </c>
      <c r="B85" t="s">
        <v>113</v>
      </c>
      <c r="C85">
        <v>1762</v>
      </c>
      <c r="D85">
        <v>14</v>
      </c>
      <c r="E85">
        <v>27</v>
      </c>
      <c r="F85">
        <v>-13</v>
      </c>
      <c r="G85">
        <v>14</v>
      </c>
      <c r="H85">
        <v>52</v>
      </c>
      <c r="I85">
        <v>2</v>
      </c>
      <c r="J85" s="57">
        <f t="shared" si="5"/>
        <v>68</v>
      </c>
      <c r="K85">
        <v>3</v>
      </c>
      <c r="L85">
        <v>67</v>
      </c>
      <c r="M85">
        <v>6</v>
      </c>
      <c r="N85" s="38">
        <f t="shared" si="6"/>
        <v>76</v>
      </c>
      <c r="O85" s="54">
        <f t="shared" si="7"/>
        <v>-8</v>
      </c>
      <c r="P85" s="38">
        <f t="shared" si="8"/>
        <v>-21</v>
      </c>
      <c r="Q85">
        <v>3</v>
      </c>
      <c r="R85" s="38">
        <f t="shared" si="9"/>
        <v>1744</v>
      </c>
      <c r="S85" s="39">
        <f t="shared" si="10"/>
        <v>7.986309184255562</v>
      </c>
      <c r="T85" s="39">
        <f t="shared" si="11"/>
        <v>15.40216771249287</v>
      </c>
      <c r="U85" s="39">
        <f t="shared" si="12"/>
        <v>-4.563605248146035</v>
      </c>
      <c r="V85" s="39">
        <f t="shared" si="13"/>
        <v>-8.556759840273816</v>
      </c>
      <c r="W85" s="39">
        <f t="shared" si="14"/>
        <v>6.274957216200799</v>
      </c>
      <c r="X85" s="39">
        <f t="shared" si="15"/>
        <v>-2.2818026240730176</v>
      </c>
      <c r="Y85" s="39">
        <f t="shared" si="16"/>
        <v>-7.415858528237307</v>
      </c>
      <c r="Z85" s="39">
        <f t="shared" si="17"/>
        <v>-11.979463776383342</v>
      </c>
    </row>
    <row r="86" spans="1:26" ht="12.75">
      <c r="A86">
        <v>48028</v>
      </c>
      <c r="B86" t="s">
        <v>114</v>
      </c>
      <c r="C86">
        <v>6939</v>
      </c>
      <c r="D86">
        <v>40</v>
      </c>
      <c r="E86">
        <v>78</v>
      </c>
      <c r="F86">
        <v>-38</v>
      </c>
      <c r="G86">
        <v>26</v>
      </c>
      <c r="H86">
        <v>272</v>
      </c>
      <c r="I86">
        <v>6</v>
      </c>
      <c r="J86" s="57">
        <f t="shared" si="5"/>
        <v>304</v>
      </c>
      <c r="K86">
        <v>15</v>
      </c>
      <c r="L86">
        <v>218</v>
      </c>
      <c r="M86">
        <v>24</v>
      </c>
      <c r="N86" s="38">
        <f t="shared" si="6"/>
        <v>257</v>
      </c>
      <c r="O86" s="54">
        <f t="shared" si="7"/>
        <v>47</v>
      </c>
      <c r="P86" s="38">
        <f t="shared" si="8"/>
        <v>9</v>
      </c>
      <c r="Q86">
        <v>5</v>
      </c>
      <c r="R86" s="38">
        <f t="shared" si="9"/>
        <v>6953</v>
      </c>
      <c r="S86" s="39">
        <f t="shared" si="10"/>
        <v>5.758710048949035</v>
      </c>
      <c r="T86" s="39">
        <f t="shared" si="11"/>
        <v>11.22948459545062</v>
      </c>
      <c r="U86" s="39">
        <f t="shared" si="12"/>
        <v>6.766484307515117</v>
      </c>
      <c r="V86" s="39">
        <f t="shared" si="13"/>
        <v>7.774258566081198</v>
      </c>
      <c r="W86" s="39">
        <f t="shared" si="14"/>
        <v>1.5836452634609846</v>
      </c>
      <c r="X86" s="39">
        <f t="shared" si="15"/>
        <v>-2.5914195220270657</v>
      </c>
      <c r="Y86" s="39">
        <f t="shared" si="16"/>
        <v>-5.470774546501584</v>
      </c>
      <c r="Z86" s="39">
        <f t="shared" si="17"/>
        <v>1.2957097610135329</v>
      </c>
    </row>
    <row r="87" spans="1:26" ht="12.75">
      <c r="A87">
        <v>48030</v>
      </c>
      <c r="B87" t="s">
        <v>115</v>
      </c>
      <c r="C87">
        <v>6580</v>
      </c>
      <c r="D87">
        <v>42</v>
      </c>
      <c r="E87">
        <v>61</v>
      </c>
      <c r="F87">
        <v>-19</v>
      </c>
      <c r="G87">
        <v>32</v>
      </c>
      <c r="H87">
        <v>214</v>
      </c>
      <c r="I87">
        <v>9</v>
      </c>
      <c r="J87" s="57">
        <f t="shared" si="5"/>
        <v>255</v>
      </c>
      <c r="K87">
        <v>14</v>
      </c>
      <c r="L87">
        <v>212</v>
      </c>
      <c r="M87">
        <v>19</v>
      </c>
      <c r="N87" s="38">
        <f t="shared" si="6"/>
        <v>245</v>
      </c>
      <c r="O87" s="54">
        <f t="shared" si="7"/>
        <v>10</v>
      </c>
      <c r="P87" s="38">
        <f t="shared" si="8"/>
        <v>-9</v>
      </c>
      <c r="Q87">
        <v>0</v>
      </c>
      <c r="R87" s="38">
        <f t="shared" si="9"/>
        <v>6571</v>
      </c>
      <c r="S87" s="39">
        <f t="shared" si="10"/>
        <v>6.387346969812182</v>
      </c>
      <c r="T87" s="39">
        <f t="shared" si="11"/>
        <v>9.276861075203406</v>
      </c>
      <c r="U87" s="39">
        <f t="shared" si="12"/>
        <v>1.520796897574329</v>
      </c>
      <c r="V87" s="39">
        <f t="shared" si="13"/>
        <v>0.30415937951486577</v>
      </c>
      <c r="W87" s="39">
        <f t="shared" si="14"/>
        <v>2.737434415633792</v>
      </c>
      <c r="X87" s="39">
        <f t="shared" si="15"/>
        <v>-1.520796897574329</v>
      </c>
      <c r="Y87" s="39">
        <f t="shared" si="16"/>
        <v>-2.8895141053912248</v>
      </c>
      <c r="Z87" s="39">
        <f t="shared" si="17"/>
        <v>-1.368717207816896</v>
      </c>
    </row>
    <row r="88" spans="1:26" ht="12.75">
      <c r="A88">
        <v>48031</v>
      </c>
      <c r="B88" t="s">
        <v>116</v>
      </c>
      <c r="C88">
        <v>569</v>
      </c>
      <c r="D88">
        <v>8</v>
      </c>
      <c r="E88">
        <v>10</v>
      </c>
      <c r="F88">
        <v>-2</v>
      </c>
      <c r="G88">
        <v>3</v>
      </c>
      <c r="H88">
        <v>15</v>
      </c>
      <c r="I88">
        <v>0</v>
      </c>
      <c r="J88" s="57">
        <f t="shared" si="5"/>
        <v>18</v>
      </c>
      <c r="K88">
        <v>1</v>
      </c>
      <c r="L88">
        <v>6</v>
      </c>
      <c r="M88">
        <v>2</v>
      </c>
      <c r="N88" s="38">
        <f t="shared" si="6"/>
        <v>9</v>
      </c>
      <c r="O88" s="54">
        <f t="shared" si="7"/>
        <v>9</v>
      </c>
      <c r="P88" s="38">
        <f t="shared" si="8"/>
        <v>7</v>
      </c>
      <c r="Q88">
        <v>-1</v>
      </c>
      <c r="R88" s="38">
        <f t="shared" si="9"/>
        <v>575</v>
      </c>
      <c r="S88" s="39">
        <f t="shared" si="10"/>
        <v>13.986013986013987</v>
      </c>
      <c r="T88" s="39">
        <f t="shared" si="11"/>
        <v>17.482517482517483</v>
      </c>
      <c r="U88" s="39">
        <f t="shared" si="12"/>
        <v>15.734265734265735</v>
      </c>
      <c r="V88" s="39">
        <f t="shared" si="13"/>
        <v>15.734265734265735</v>
      </c>
      <c r="W88" s="39">
        <f t="shared" si="14"/>
        <v>3.4965034965034967</v>
      </c>
      <c r="X88" s="39">
        <f t="shared" si="15"/>
        <v>-3.4965034965034967</v>
      </c>
      <c r="Y88" s="39">
        <f t="shared" si="16"/>
        <v>-3.4965034965034967</v>
      </c>
      <c r="Z88" s="39">
        <f t="shared" si="17"/>
        <v>12.237762237762238</v>
      </c>
    </row>
    <row r="89" spans="1:26" ht="12.75">
      <c r="A89">
        <v>48032</v>
      </c>
      <c r="B89" t="s">
        <v>117</v>
      </c>
      <c r="C89">
        <v>3732</v>
      </c>
      <c r="D89">
        <v>24</v>
      </c>
      <c r="E89">
        <v>43</v>
      </c>
      <c r="F89">
        <v>-19</v>
      </c>
      <c r="G89">
        <v>16</v>
      </c>
      <c r="H89">
        <v>160</v>
      </c>
      <c r="I89">
        <v>3</v>
      </c>
      <c r="J89" s="57">
        <f t="shared" si="5"/>
        <v>179</v>
      </c>
      <c r="K89">
        <v>8</v>
      </c>
      <c r="L89">
        <v>122</v>
      </c>
      <c r="M89">
        <v>10</v>
      </c>
      <c r="N89" s="38">
        <f t="shared" si="6"/>
        <v>140</v>
      </c>
      <c r="O89" s="54">
        <f t="shared" si="7"/>
        <v>39</v>
      </c>
      <c r="P89" s="38">
        <f t="shared" si="8"/>
        <v>20</v>
      </c>
      <c r="Q89">
        <v>15</v>
      </c>
      <c r="R89" s="38">
        <f t="shared" si="9"/>
        <v>3767</v>
      </c>
      <c r="S89" s="39">
        <f t="shared" si="10"/>
        <v>6.400853447126283</v>
      </c>
      <c r="T89" s="39">
        <f t="shared" si="11"/>
        <v>11.468195759434591</v>
      </c>
      <c r="U89" s="39">
        <f t="shared" si="12"/>
        <v>10.401386851580211</v>
      </c>
      <c r="V89" s="39">
        <f t="shared" si="13"/>
        <v>10.134684624616614</v>
      </c>
      <c r="W89" s="39">
        <f t="shared" si="14"/>
        <v>2.1336178157087615</v>
      </c>
      <c r="X89" s="39">
        <f t="shared" si="15"/>
        <v>-1.8669155887451658</v>
      </c>
      <c r="Y89" s="39">
        <f t="shared" si="16"/>
        <v>-5.067342312308307</v>
      </c>
      <c r="Z89" s="39">
        <f t="shared" si="17"/>
        <v>5.334044539271903</v>
      </c>
    </row>
    <row r="90" spans="1:26" ht="12.75">
      <c r="A90">
        <v>48033</v>
      </c>
      <c r="B90" t="s">
        <v>118</v>
      </c>
      <c r="C90">
        <v>10007</v>
      </c>
      <c r="D90">
        <v>75</v>
      </c>
      <c r="E90">
        <v>114</v>
      </c>
      <c r="F90">
        <v>-39</v>
      </c>
      <c r="G90">
        <v>51</v>
      </c>
      <c r="H90">
        <v>282</v>
      </c>
      <c r="I90">
        <v>10</v>
      </c>
      <c r="J90" s="57">
        <f t="shared" si="5"/>
        <v>343</v>
      </c>
      <c r="K90">
        <v>17</v>
      </c>
      <c r="L90">
        <v>336</v>
      </c>
      <c r="M90">
        <v>41</v>
      </c>
      <c r="N90" s="38">
        <f t="shared" si="6"/>
        <v>394</v>
      </c>
      <c r="O90" s="54">
        <f t="shared" si="7"/>
        <v>-51</v>
      </c>
      <c r="P90" s="38">
        <f t="shared" si="8"/>
        <v>-90</v>
      </c>
      <c r="Q90">
        <v>8</v>
      </c>
      <c r="R90" s="38">
        <f t="shared" si="9"/>
        <v>9925</v>
      </c>
      <c r="S90" s="39">
        <f t="shared" si="10"/>
        <v>7.525586995785671</v>
      </c>
      <c r="T90" s="39">
        <f t="shared" si="11"/>
        <v>11.43889223359422</v>
      </c>
      <c r="U90" s="39">
        <f t="shared" si="12"/>
        <v>-5.1173991571342565</v>
      </c>
      <c r="V90" s="39">
        <f t="shared" si="13"/>
        <v>-5.418422636965683</v>
      </c>
      <c r="W90" s="39">
        <f t="shared" si="14"/>
        <v>3.4115994380895045</v>
      </c>
      <c r="X90" s="39">
        <f t="shared" si="15"/>
        <v>-3.1105759582580776</v>
      </c>
      <c r="Y90" s="39">
        <f t="shared" si="16"/>
        <v>-3.9133052378085496</v>
      </c>
      <c r="Z90" s="39">
        <f t="shared" si="17"/>
        <v>-9.030704394942806</v>
      </c>
    </row>
    <row r="91" spans="1:26" ht="12.75">
      <c r="A91">
        <v>48035</v>
      </c>
      <c r="B91" t="s">
        <v>119</v>
      </c>
      <c r="C91">
        <v>8195</v>
      </c>
      <c r="D91">
        <v>61</v>
      </c>
      <c r="E91">
        <v>80</v>
      </c>
      <c r="F91">
        <v>-19</v>
      </c>
      <c r="G91">
        <v>39</v>
      </c>
      <c r="H91">
        <v>321</v>
      </c>
      <c r="I91">
        <v>12</v>
      </c>
      <c r="J91" s="57">
        <f t="shared" si="5"/>
        <v>372</v>
      </c>
      <c r="K91">
        <v>25</v>
      </c>
      <c r="L91">
        <v>277</v>
      </c>
      <c r="M91">
        <v>27</v>
      </c>
      <c r="N91" s="38">
        <f t="shared" si="6"/>
        <v>329</v>
      </c>
      <c r="O91" s="54">
        <f t="shared" si="7"/>
        <v>43</v>
      </c>
      <c r="P91" s="38">
        <f t="shared" si="8"/>
        <v>24</v>
      </c>
      <c r="Q91">
        <v>3</v>
      </c>
      <c r="R91" s="38">
        <f t="shared" si="9"/>
        <v>8222</v>
      </c>
      <c r="S91" s="39">
        <f t="shared" si="10"/>
        <v>7.431321191447889</v>
      </c>
      <c r="T91" s="39">
        <f t="shared" si="11"/>
        <v>9.74599500517756</v>
      </c>
      <c r="U91" s="39">
        <f t="shared" si="12"/>
        <v>5.238472315282939</v>
      </c>
      <c r="V91" s="39">
        <f t="shared" si="13"/>
        <v>5.360297252847658</v>
      </c>
      <c r="W91" s="39">
        <f t="shared" si="14"/>
        <v>1.7055491259060729</v>
      </c>
      <c r="X91" s="39">
        <f t="shared" si="15"/>
        <v>-1.8273740634707925</v>
      </c>
      <c r="Y91" s="39">
        <f t="shared" si="16"/>
        <v>-2.3146738137296707</v>
      </c>
      <c r="Z91" s="39">
        <f t="shared" si="17"/>
        <v>2.923798501553268</v>
      </c>
    </row>
    <row r="92" spans="1:26" ht="12.75">
      <c r="A92">
        <v>48036</v>
      </c>
      <c r="B92" t="s">
        <v>120</v>
      </c>
      <c r="C92">
        <v>4324</v>
      </c>
      <c r="D92">
        <v>20</v>
      </c>
      <c r="E92">
        <v>43</v>
      </c>
      <c r="F92">
        <v>-23</v>
      </c>
      <c r="G92">
        <v>31</v>
      </c>
      <c r="H92">
        <v>169</v>
      </c>
      <c r="I92">
        <v>4</v>
      </c>
      <c r="J92" s="57">
        <f t="shared" si="5"/>
        <v>204</v>
      </c>
      <c r="K92">
        <v>5</v>
      </c>
      <c r="L92">
        <v>171</v>
      </c>
      <c r="M92">
        <v>33</v>
      </c>
      <c r="N92" s="38">
        <f t="shared" si="6"/>
        <v>209</v>
      </c>
      <c r="O92" s="54">
        <f t="shared" si="7"/>
        <v>-5</v>
      </c>
      <c r="P92" s="38">
        <f t="shared" si="8"/>
        <v>-28</v>
      </c>
      <c r="Q92">
        <v>2</v>
      </c>
      <c r="R92" s="38">
        <f t="shared" si="9"/>
        <v>4298</v>
      </c>
      <c r="S92" s="39">
        <f t="shared" si="10"/>
        <v>4.6392948271862675</v>
      </c>
      <c r="T92" s="39">
        <f t="shared" si="11"/>
        <v>9.974483878450474</v>
      </c>
      <c r="U92" s="39">
        <f t="shared" si="12"/>
        <v>-1.1598237067965669</v>
      </c>
      <c r="V92" s="39">
        <f t="shared" si="13"/>
        <v>-0.4639294827186268</v>
      </c>
      <c r="W92" s="39">
        <f t="shared" si="14"/>
        <v>6.031083275342148</v>
      </c>
      <c r="X92" s="39">
        <f t="shared" si="15"/>
        <v>-6.726977499420088</v>
      </c>
      <c r="Y92" s="39">
        <f t="shared" si="16"/>
        <v>-5.335189051264208</v>
      </c>
      <c r="Z92" s="39">
        <f t="shared" si="17"/>
        <v>-6.495012758060774</v>
      </c>
    </row>
    <row r="93" spans="1:26" ht="12.75">
      <c r="A93">
        <v>48037</v>
      </c>
      <c r="B93" t="s">
        <v>121</v>
      </c>
      <c r="C93">
        <v>3553</v>
      </c>
      <c r="D93">
        <v>17</v>
      </c>
      <c r="E93">
        <v>32</v>
      </c>
      <c r="F93">
        <v>-15</v>
      </c>
      <c r="G93">
        <v>24</v>
      </c>
      <c r="H93">
        <v>134</v>
      </c>
      <c r="I93">
        <v>6</v>
      </c>
      <c r="J93" s="57">
        <f t="shared" si="5"/>
        <v>164</v>
      </c>
      <c r="K93">
        <v>7</v>
      </c>
      <c r="L93">
        <v>95</v>
      </c>
      <c r="M93">
        <v>8</v>
      </c>
      <c r="N93" s="38">
        <f t="shared" si="6"/>
        <v>110</v>
      </c>
      <c r="O93" s="54">
        <f t="shared" si="7"/>
        <v>54</v>
      </c>
      <c r="P93" s="38">
        <f t="shared" si="8"/>
        <v>39</v>
      </c>
      <c r="Q93">
        <v>-3</v>
      </c>
      <c r="R93" s="38">
        <f t="shared" si="9"/>
        <v>3589</v>
      </c>
      <c r="S93" s="39">
        <f t="shared" si="10"/>
        <v>4.760571268552226</v>
      </c>
      <c r="T93" s="39">
        <f t="shared" si="11"/>
        <v>8.961075329039485</v>
      </c>
      <c r="U93" s="39">
        <f t="shared" si="12"/>
        <v>15.12181461775413</v>
      </c>
      <c r="V93" s="39">
        <f t="shared" si="13"/>
        <v>10.921310557266871</v>
      </c>
      <c r="W93" s="39">
        <f t="shared" si="14"/>
        <v>4.760571268552226</v>
      </c>
      <c r="X93" s="39">
        <f t="shared" si="15"/>
        <v>-0.5600672080649678</v>
      </c>
      <c r="Y93" s="39">
        <f t="shared" si="16"/>
        <v>-4.200504060487258</v>
      </c>
      <c r="Z93" s="39">
        <f t="shared" si="17"/>
        <v>10.921310557266871</v>
      </c>
    </row>
    <row r="94" spans="1:26" ht="12.75">
      <c r="A94">
        <v>48038</v>
      </c>
      <c r="B94" t="s">
        <v>283</v>
      </c>
      <c r="C94">
        <v>8200</v>
      </c>
      <c r="D94">
        <v>64</v>
      </c>
      <c r="E94">
        <v>100</v>
      </c>
      <c r="F94">
        <v>-36</v>
      </c>
      <c r="G94">
        <v>43</v>
      </c>
      <c r="H94">
        <v>192</v>
      </c>
      <c r="I94">
        <v>4</v>
      </c>
      <c r="J94" s="57">
        <f t="shared" si="5"/>
        <v>239</v>
      </c>
      <c r="K94">
        <v>11</v>
      </c>
      <c r="L94">
        <v>236</v>
      </c>
      <c r="M94">
        <v>50</v>
      </c>
      <c r="N94" s="38">
        <f t="shared" si="6"/>
        <v>297</v>
      </c>
      <c r="O94" s="54">
        <f t="shared" si="7"/>
        <v>-58</v>
      </c>
      <c r="P94" s="38">
        <f t="shared" si="8"/>
        <v>-94</v>
      </c>
      <c r="Q94">
        <v>6</v>
      </c>
      <c r="R94" s="38">
        <f t="shared" si="9"/>
        <v>8112</v>
      </c>
      <c r="S94" s="39">
        <f t="shared" si="10"/>
        <v>7.84698381559588</v>
      </c>
      <c r="T94" s="39">
        <f t="shared" si="11"/>
        <v>12.260912211868563</v>
      </c>
      <c r="U94" s="39">
        <f t="shared" si="12"/>
        <v>-7.111329082883766</v>
      </c>
      <c r="V94" s="39">
        <f t="shared" si="13"/>
        <v>-5.394801373222168</v>
      </c>
      <c r="W94" s="39">
        <f t="shared" si="14"/>
        <v>3.92349190779794</v>
      </c>
      <c r="X94" s="39">
        <f t="shared" si="15"/>
        <v>-5.640019617459539</v>
      </c>
      <c r="Y94" s="39">
        <f t="shared" si="16"/>
        <v>-4.4139283962726825</v>
      </c>
      <c r="Z94" s="39">
        <f t="shared" si="17"/>
        <v>-11.52525747915645</v>
      </c>
    </row>
    <row r="95" spans="1:26" ht="12.75">
      <c r="A95">
        <v>48039</v>
      </c>
      <c r="B95" t="s">
        <v>122</v>
      </c>
      <c r="C95">
        <v>550</v>
      </c>
      <c r="D95">
        <v>5</v>
      </c>
      <c r="E95">
        <v>10</v>
      </c>
      <c r="F95">
        <v>-5</v>
      </c>
      <c r="G95">
        <v>2</v>
      </c>
      <c r="H95">
        <v>21</v>
      </c>
      <c r="I95">
        <v>0</v>
      </c>
      <c r="J95" s="57">
        <f t="shared" si="5"/>
        <v>23</v>
      </c>
      <c r="K95">
        <v>2</v>
      </c>
      <c r="L95">
        <v>22</v>
      </c>
      <c r="M95">
        <v>6</v>
      </c>
      <c r="N95" s="38">
        <f t="shared" si="6"/>
        <v>30</v>
      </c>
      <c r="O95" s="54">
        <f t="shared" si="7"/>
        <v>-7</v>
      </c>
      <c r="P95" s="38">
        <f t="shared" si="8"/>
        <v>-12</v>
      </c>
      <c r="Q95">
        <v>-1</v>
      </c>
      <c r="R95" s="38">
        <f t="shared" si="9"/>
        <v>537</v>
      </c>
      <c r="S95" s="39">
        <f t="shared" si="10"/>
        <v>9.19963201471941</v>
      </c>
      <c r="T95" s="39">
        <f t="shared" si="11"/>
        <v>18.39926402943882</v>
      </c>
      <c r="U95" s="39">
        <f t="shared" si="12"/>
        <v>-12.879484820607177</v>
      </c>
      <c r="V95" s="39">
        <f t="shared" si="13"/>
        <v>-1.8399264029438822</v>
      </c>
      <c r="W95" s="39">
        <f t="shared" si="14"/>
        <v>0</v>
      </c>
      <c r="X95" s="39">
        <f t="shared" si="15"/>
        <v>-11.039558417663294</v>
      </c>
      <c r="Y95" s="39">
        <f t="shared" si="16"/>
        <v>-9.19963201471941</v>
      </c>
      <c r="Z95" s="39">
        <f t="shared" si="17"/>
        <v>-22.079116835326587</v>
      </c>
    </row>
    <row r="96" spans="1:26" ht="12.75">
      <c r="A96">
        <v>48041</v>
      </c>
      <c r="B96" t="s">
        <v>123</v>
      </c>
      <c r="C96">
        <v>24351</v>
      </c>
      <c r="D96">
        <v>172</v>
      </c>
      <c r="E96">
        <v>271</v>
      </c>
      <c r="F96">
        <v>-99</v>
      </c>
      <c r="G96">
        <v>142</v>
      </c>
      <c r="H96">
        <v>764</v>
      </c>
      <c r="I96">
        <v>46</v>
      </c>
      <c r="J96" s="57">
        <f t="shared" si="5"/>
        <v>952</v>
      </c>
      <c r="K96">
        <v>53</v>
      </c>
      <c r="L96">
        <v>662</v>
      </c>
      <c r="M96">
        <v>101</v>
      </c>
      <c r="N96" s="38">
        <f t="shared" si="6"/>
        <v>816</v>
      </c>
      <c r="O96" s="54">
        <f t="shared" si="7"/>
        <v>136</v>
      </c>
      <c r="P96" s="38">
        <f t="shared" si="8"/>
        <v>37</v>
      </c>
      <c r="Q96">
        <v>18</v>
      </c>
      <c r="R96" s="38">
        <f t="shared" si="9"/>
        <v>24406</v>
      </c>
      <c r="S96" s="39">
        <f t="shared" si="10"/>
        <v>7.055397173739156</v>
      </c>
      <c r="T96" s="39">
        <f t="shared" si="11"/>
        <v>11.116352523740181</v>
      </c>
      <c r="U96" s="39">
        <f t="shared" si="12"/>
        <v>5.578686137375146</v>
      </c>
      <c r="V96" s="39">
        <f t="shared" si="13"/>
        <v>4.18401460303136</v>
      </c>
      <c r="W96" s="39">
        <f t="shared" si="14"/>
        <v>3.650757839899912</v>
      </c>
      <c r="X96" s="39">
        <f t="shared" si="15"/>
        <v>-2.256086305556125</v>
      </c>
      <c r="Y96" s="39">
        <f t="shared" si="16"/>
        <v>-4.060955350001025</v>
      </c>
      <c r="Z96" s="39">
        <f t="shared" si="17"/>
        <v>1.5177307873741206</v>
      </c>
    </row>
    <row r="97" spans="1:26" ht="12.75">
      <c r="A97">
        <v>48043</v>
      </c>
      <c r="B97" t="s">
        <v>124</v>
      </c>
      <c r="C97">
        <v>23202</v>
      </c>
      <c r="D97">
        <v>181</v>
      </c>
      <c r="E97">
        <v>256</v>
      </c>
      <c r="F97">
        <v>-75</v>
      </c>
      <c r="G97">
        <v>123</v>
      </c>
      <c r="H97">
        <v>801</v>
      </c>
      <c r="I97">
        <v>39</v>
      </c>
      <c r="J97" s="57">
        <f t="shared" si="5"/>
        <v>963</v>
      </c>
      <c r="K97">
        <v>11</v>
      </c>
      <c r="L97">
        <v>634</v>
      </c>
      <c r="M97">
        <v>160</v>
      </c>
      <c r="N97" s="38">
        <f t="shared" si="6"/>
        <v>805</v>
      </c>
      <c r="O97" s="54">
        <f t="shared" si="7"/>
        <v>158</v>
      </c>
      <c r="P97" s="38">
        <f t="shared" si="8"/>
        <v>83</v>
      </c>
      <c r="Q97">
        <v>1</v>
      </c>
      <c r="R97" s="38">
        <f t="shared" si="9"/>
        <v>23286</v>
      </c>
      <c r="S97" s="39">
        <f t="shared" si="10"/>
        <v>7.786955773532955</v>
      </c>
      <c r="T97" s="39">
        <f t="shared" si="11"/>
        <v>11.013594906212356</v>
      </c>
      <c r="U97" s="39">
        <f t="shared" si="12"/>
        <v>6.797453106177938</v>
      </c>
      <c r="V97" s="39">
        <f t="shared" si="13"/>
        <v>7.184649802099466</v>
      </c>
      <c r="W97" s="39">
        <f t="shared" si="14"/>
        <v>4.818447771467906</v>
      </c>
      <c r="X97" s="39">
        <f t="shared" si="15"/>
        <v>-5.205644467389434</v>
      </c>
      <c r="Y97" s="39">
        <f t="shared" si="16"/>
        <v>-3.2266391326794013</v>
      </c>
      <c r="Z97" s="39">
        <f t="shared" si="17"/>
        <v>3.5708139734985376</v>
      </c>
    </row>
    <row r="98" spans="1:26" ht="12.75">
      <c r="A98">
        <v>48044</v>
      </c>
      <c r="B98" t="s">
        <v>125</v>
      </c>
      <c r="C98">
        <v>8940</v>
      </c>
      <c r="D98">
        <v>72</v>
      </c>
      <c r="E98">
        <v>77</v>
      </c>
      <c r="F98">
        <v>-5</v>
      </c>
      <c r="G98">
        <v>77</v>
      </c>
      <c r="H98">
        <v>357</v>
      </c>
      <c r="I98">
        <v>61</v>
      </c>
      <c r="J98" s="57">
        <f t="shared" si="5"/>
        <v>495</v>
      </c>
      <c r="K98">
        <v>23</v>
      </c>
      <c r="L98">
        <v>355</v>
      </c>
      <c r="M98">
        <v>55</v>
      </c>
      <c r="N98" s="38">
        <f t="shared" si="6"/>
        <v>433</v>
      </c>
      <c r="O98" s="54">
        <f t="shared" si="7"/>
        <v>62</v>
      </c>
      <c r="P98" s="38">
        <f t="shared" si="8"/>
        <v>57</v>
      </c>
      <c r="Q98">
        <v>35</v>
      </c>
      <c r="R98" s="38">
        <f t="shared" si="9"/>
        <v>9032</v>
      </c>
      <c r="S98" s="39">
        <f t="shared" si="10"/>
        <v>8.012463832628534</v>
      </c>
      <c r="T98" s="39">
        <f t="shared" si="11"/>
        <v>8.568884932116626</v>
      </c>
      <c r="U98" s="39">
        <f t="shared" si="12"/>
        <v>6.899621633652348</v>
      </c>
      <c r="V98" s="39">
        <f t="shared" si="13"/>
        <v>0.22256843979523705</v>
      </c>
      <c r="W98" s="39">
        <f t="shared" si="14"/>
        <v>6.0093478744714</v>
      </c>
      <c r="X98" s="39">
        <f t="shared" si="15"/>
        <v>0.6677053193857111</v>
      </c>
      <c r="Y98" s="39">
        <f t="shared" si="16"/>
        <v>-0.5564210994880926</v>
      </c>
      <c r="Z98" s="39">
        <f t="shared" si="17"/>
        <v>6.3432005341642554</v>
      </c>
    </row>
    <row r="99" spans="1:26" ht="12.75">
      <c r="A99">
        <v>48046</v>
      </c>
      <c r="B99" t="s">
        <v>126</v>
      </c>
      <c r="C99">
        <v>2516</v>
      </c>
      <c r="D99">
        <v>16</v>
      </c>
      <c r="E99">
        <v>24</v>
      </c>
      <c r="F99">
        <v>-8</v>
      </c>
      <c r="G99">
        <v>32</v>
      </c>
      <c r="H99">
        <v>146</v>
      </c>
      <c r="I99">
        <v>11</v>
      </c>
      <c r="J99" s="57">
        <f t="shared" si="5"/>
        <v>189</v>
      </c>
      <c r="K99">
        <v>9</v>
      </c>
      <c r="L99">
        <v>92</v>
      </c>
      <c r="M99">
        <v>7</v>
      </c>
      <c r="N99" s="38">
        <f t="shared" si="6"/>
        <v>108</v>
      </c>
      <c r="O99" s="54">
        <f t="shared" si="7"/>
        <v>81</v>
      </c>
      <c r="P99" s="38">
        <f t="shared" si="8"/>
        <v>73</v>
      </c>
      <c r="Q99">
        <v>0</v>
      </c>
      <c r="R99" s="38">
        <f t="shared" si="9"/>
        <v>2589</v>
      </c>
      <c r="S99" s="39">
        <f t="shared" si="10"/>
        <v>6.268364348677767</v>
      </c>
      <c r="T99" s="39">
        <f t="shared" si="11"/>
        <v>9.40254652301665</v>
      </c>
      <c r="U99" s="39">
        <f t="shared" si="12"/>
        <v>31.733594515181192</v>
      </c>
      <c r="V99" s="39">
        <f t="shared" si="13"/>
        <v>21.155729676787466</v>
      </c>
      <c r="W99" s="39">
        <f t="shared" si="14"/>
        <v>9.010773751224288</v>
      </c>
      <c r="X99" s="39">
        <f t="shared" si="15"/>
        <v>1.5670910871694417</v>
      </c>
      <c r="Y99" s="39">
        <f t="shared" si="16"/>
        <v>-3.1341821743388834</v>
      </c>
      <c r="Z99" s="39">
        <f t="shared" si="17"/>
        <v>28.59941234084231</v>
      </c>
    </row>
    <row r="100" spans="1:26" ht="12.75">
      <c r="A100">
        <v>48049</v>
      </c>
      <c r="B100" t="s">
        <v>127</v>
      </c>
      <c r="C100">
        <v>4044</v>
      </c>
      <c r="D100">
        <v>25</v>
      </c>
      <c r="E100">
        <v>45</v>
      </c>
      <c r="F100">
        <v>-20</v>
      </c>
      <c r="G100">
        <v>38</v>
      </c>
      <c r="H100">
        <v>135</v>
      </c>
      <c r="I100">
        <v>5</v>
      </c>
      <c r="J100" s="57">
        <f t="shared" si="5"/>
        <v>178</v>
      </c>
      <c r="K100">
        <v>18</v>
      </c>
      <c r="L100">
        <v>132</v>
      </c>
      <c r="M100">
        <v>9</v>
      </c>
      <c r="N100" s="38">
        <f>SUM(K100:M100)</f>
        <v>159</v>
      </c>
      <c r="O100" s="54">
        <f>(J100-N100)</f>
        <v>19</v>
      </c>
      <c r="P100" s="38">
        <f>(F100+(O100))</f>
        <v>-1</v>
      </c>
      <c r="Q100">
        <v>3</v>
      </c>
      <c r="R100" s="38">
        <f t="shared" si="9"/>
        <v>4046</v>
      </c>
      <c r="S100" s="39">
        <f>((D100)/((C100+R100)/2))*1000</f>
        <v>6.1804697156983925</v>
      </c>
      <c r="T100" s="39">
        <f t="shared" si="11"/>
        <v>11.124845488257108</v>
      </c>
      <c r="U100" s="39">
        <f t="shared" si="12"/>
        <v>4.697156983930779</v>
      </c>
      <c r="V100" s="39">
        <f t="shared" si="13"/>
        <v>0.7416563658838071</v>
      </c>
      <c r="W100" s="39">
        <f t="shared" si="14"/>
        <v>4.944375772558714</v>
      </c>
      <c r="X100" s="39">
        <f t="shared" si="15"/>
        <v>-0.988875154511743</v>
      </c>
      <c r="Y100" s="39">
        <f t="shared" si="16"/>
        <v>-4.944375772558714</v>
      </c>
      <c r="Z100" s="39">
        <f t="shared" si="17"/>
        <v>-0.24721878862793575</v>
      </c>
    </row>
    <row r="101" spans="1:26" ht="12.75">
      <c r="A101">
        <v>48050</v>
      </c>
      <c r="B101" t="s">
        <v>128</v>
      </c>
      <c r="C101">
        <v>7133</v>
      </c>
      <c r="D101">
        <v>43</v>
      </c>
      <c r="E101">
        <v>73</v>
      </c>
      <c r="F101">
        <v>-30</v>
      </c>
      <c r="G101">
        <v>24</v>
      </c>
      <c r="H101">
        <v>279</v>
      </c>
      <c r="I101">
        <v>18</v>
      </c>
      <c r="J101" s="57">
        <f t="shared" si="5"/>
        <v>321</v>
      </c>
      <c r="K101">
        <v>16</v>
      </c>
      <c r="L101">
        <v>255</v>
      </c>
      <c r="M101">
        <v>40</v>
      </c>
      <c r="N101" s="38">
        <f>SUM(K101:M101)</f>
        <v>311</v>
      </c>
      <c r="O101" s="54">
        <f>(J101-N101)</f>
        <v>10</v>
      </c>
      <c r="P101" s="38">
        <f>(F101+(O101))</f>
        <v>-20</v>
      </c>
      <c r="Q101">
        <v>2</v>
      </c>
      <c r="R101" s="38">
        <f t="shared" si="9"/>
        <v>7115</v>
      </c>
      <c r="S101" s="39">
        <f>((D101)/((C101+R101)/2))*1000</f>
        <v>6.0359348680516565</v>
      </c>
      <c r="T101" s="39">
        <f t="shared" si="11"/>
        <v>10.247052217855138</v>
      </c>
      <c r="U101" s="39">
        <f t="shared" si="12"/>
        <v>1.403705783267827</v>
      </c>
      <c r="V101" s="39">
        <f t="shared" si="13"/>
        <v>3.3688938798427848</v>
      </c>
      <c r="W101" s="39">
        <f t="shared" si="14"/>
        <v>1.1229646266142617</v>
      </c>
      <c r="X101" s="39">
        <f t="shared" si="15"/>
        <v>-3.0881527231892196</v>
      </c>
      <c r="Y101" s="39">
        <f t="shared" si="16"/>
        <v>-4.211117349803481</v>
      </c>
      <c r="Z101" s="39">
        <f t="shared" si="17"/>
        <v>-2.807411566535654</v>
      </c>
    </row>
    <row r="102" spans="1:26" ht="12.75">
      <c r="A102">
        <v>48052</v>
      </c>
      <c r="B102" t="s">
        <v>284</v>
      </c>
      <c r="C102">
        <v>11411</v>
      </c>
      <c r="D102">
        <v>67</v>
      </c>
      <c r="E102">
        <v>131</v>
      </c>
      <c r="F102">
        <v>-64</v>
      </c>
      <c r="G102">
        <v>59</v>
      </c>
      <c r="H102">
        <v>401</v>
      </c>
      <c r="I102">
        <v>19</v>
      </c>
      <c r="J102" s="57">
        <f t="shared" si="5"/>
        <v>479</v>
      </c>
      <c r="K102">
        <v>32</v>
      </c>
      <c r="L102">
        <v>352</v>
      </c>
      <c r="M102">
        <v>42</v>
      </c>
      <c r="N102" s="38">
        <f>SUM(K102:M102)</f>
        <v>426</v>
      </c>
      <c r="O102" s="54">
        <f>(J102-N102)</f>
        <v>53</v>
      </c>
      <c r="P102" s="38">
        <f>(F102+(O102))</f>
        <v>-11</v>
      </c>
      <c r="Q102">
        <v>14</v>
      </c>
      <c r="R102" s="38">
        <f t="shared" si="9"/>
        <v>11414</v>
      </c>
      <c r="S102" s="39">
        <f>((D102)/((C102+R102)/2))*1000</f>
        <v>5.870755750273823</v>
      </c>
      <c r="T102" s="39">
        <f t="shared" si="11"/>
        <v>11.478641840087624</v>
      </c>
      <c r="U102" s="39">
        <f t="shared" si="12"/>
        <v>4.644030668127054</v>
      </c>
      <c r="V102" s="39">
        <f t="shared" si="13"/>
        <v>4.293537787513691</v>
      </c>
      <c r="W102" s="39">
        <f t="shared" si="14"/>
        <v>2.3658269441401973</v>
      </c>
      <c r="X102" s="39">
        <f t="shared" si="15"/>
        <v>-2.0153340635268346</v>
      </c>
      <c r="Y102" s="39">
        <f t="shared" si="16"/>
        <v>-5.6078860898138005</v>
      </c>
      <c r="Z102" s="39">
        <f t="shared" si="17"/>
        <v>-0.963855421686747</v>
      </c>
    </row>
    <row r="103" spans="1:26" ht="12.75">
      <c r="A103">
        <v>48053</v>
      </c>
      <c r="B103" t="s">
        <v>285</v>
      </c>
      <c r="C103">
        <v>6011</v>
      </c>
      <c r="D103">
        <v>45</v>
      </c>
      <c r="E103">
        <v>60</v>
      </c>
      <c r="F103">
        <v>-15</v>
      </c>
      <c r="G103">
        <v>32</v>
      </c>
      <c r="H103">
        <v>184</v>
      </c>
      <c r="I103">
        <v>8</v>
      </c>
      <c r="J103" s="57">
        <f t="shared" si="5"/>
        <v>224</v>
      </c>
      <c r="K103">
        <v>16</v>
      </c>
      <c r="L103">
        <v>175</v>
      </c>
      <c r="M103">
        <v>34</v>
      </c>
      <c r="N103" s="38">
        <f>SUM(K103:M103)</f>
        <v>225</v>
      </c>
      <c r="O103" s="54">
        <f>(J103-N103)</f>
        <v>-1</v>
      </c>
      <c r="P103" s="38">
        <f>(F103+(O103))</f>
        <v>-16</v>
      </c>
      <c r="Q103">
        <v>4</v>
      </c>
      <c r="R103" s="38">
        <f t="shared" si="9"/>
        <v>5999</v>
      </c>
      <c r="S103" s="39">
        <f>((D103)/((C103+R103)/2))*1000</f>
        <v>7.4937552039966695</v>
      </c>
      <c r="T103" s="39">
        <f t="shared" si="11"/>
        <v>9.991673605328893</v>
      </c>
      <c r="U103" s="39">
        <f t="shared" si="12"/>
        <v>-0.16652789342214822</v>
      </c>
      <c r="V103" s="39">
        <f t="shared" si="13"/>
        <v>1.4987510407993339</v>
      </c>
      <c r="W103" s="39">
        <f t="shared" si="14"/>
        <v>2.6644462947543714</v>
      </c>
      <c r="X103" s="39">
        <f t="shared" si="15"/>
        <v>-4.329725228975853</v>
      </c>
      <c r="Y103" s="39">
        <f t="shared" si="16"/>
        <v>-2.4979184013322233</v>
      </c>
      <c r="Z103" s="39">
        <f t="shared" si="17"/>
        <v>-2.6644462947543714</v>
      </c>
    </row>
    <row r="104" spans="1:26" ht="12.75">
      <c r="A104">
        <v>48054</v>
      </c>
      <c r="B104" t="s">
        <v>306</v>
      </c>
      <c r="C104">
        <v>5971</v>
      </c>
      <c r="D104">
        <v>32</v>
      </c>
      <c r="E104">
        <v>59</v>
      </c>
      <c r="F104">
        <v>-27</v>
      </c>
      <c r="G104">
        <v>38</v>
      </c>
      <c r="H104">
        <v>154</v>
      </c>
      <c r="I104">
        <v>25</v>
      </c>
      <c r="J104" s="57">
        <f t="shared" si="5"/>
        <v>217</v>
      </c>
      <c r="K104">
        <v>13</v>
      </c>
      <c r="L104">
        <v>148</v>
      </c>
      <c r="M104">
        <v>21</v>
      </c>
      <c r="N104" s="38">
        <f>SUM(K104:M104)</f>
        <v>182</v>
      </c>
      <c r="O104" s="54">
        <f>(J104-N104)</f>
        <v>35</v>
      </c>
      <c r="P104" s="38">
        <f>(F104+(O104))</f>
        <v>8</v>
      </c>
      <c r="Q104">
        <v>19</v>
      </c>
      <c r="R104" s="38">
        <f t="shared" si="9"/>
        <v>5998</v>
      </c>
      <c r="S104" s="39">
        <f>((D104)/((C104+R104)/2))*1000</f>
        <v>5.347146795889381</v>
      </c>
      <c r="T104" s="39">
        <f t="shared" si="11"/>
        <v>9.858801904921046</v>
      </c>
      <c r="U104" s="39">
        <f t="shared" si="12"/>
        <v>5.848441808004011</v>
      </c>
      <c r="V104" s="39">
        <f t="shared" si="13"/>
        <v>1.002590024229259</v>
      </c>
      <c r="W104" s="39">
        <f t="shared" si="14"/>
        <v>4.177458434288578</v>
      </c>
      <c r="X104" s="39">
        <f t="shared" si="15"/>
        <v>0.6683933494861726</v>
      </c>
      <c r="Y104" s="39">
        <f t="shared" si="16"/>
        <v>-4.511655109031666</v>
      </c>
      <c r="Z104" s="39">
        <f t="shared" si="17"/>
        <v>1.3367866989723451</v>
      </c>
    </row>
    <row r="105" spans="1:26" ht="12">
      <c r="A105" s="58"/>
      <c r="B105" s="58" t="s">
        <v>104</v>
      </c>
      <c r="C105" s="59">
        <f aca="true" t="shared" si="18" ref="C105:R105">SUM(C64:C104)</f>
        <v>479118</v>
      </c>
      <c r="D105" s="59">
        <f t="shared" si="18"/>
        <v>3408</v>
      </c>
      <c r="E105" s="59">
        <f t="shared" si="18"/>
        <v>5317</v>
      </c>
      <c r="F105" s="59">
        <f t="shared" si="18"/>
        <v>-1909</v>
      </c>
      <c r="G105" s="59">
        <f t="shared" si="18"/>
        <v>3593</v>
      </c>
      <c r="H105" s="59">
        <f t="shared" si="18"/>
        <v>14709</v>
      </c>
      <c r="I105" s="59">
        <f t="shared" si="18"/>
        <v>1209</v>
      </c>
      <c r="J105" s="59">
        <f t="shared" si="18"/>
        <v>19511</v>
      </c>
      <c r="K105" s="46">
        <f t="shared" si="18"/>
        <v>934</v>
      </c>
      <c r="L105" s="46">
        <f t="shared" si="18"/>
        <v>13953</v>
      </c>
      <c r="M105" s="46">
        <f t="shared" si="18"/>
        <v>4782</v>
      </c>
      <c r="N105" s="46">
        <f t="shared" si="18"/>
        <v>19669</v>
      </c>
      <c r="O105" s="46">
        <f t="shared" si="18"/>
        <v>-158</v>
      </c>
      <c r="P105" s="46">
        <f t="shared" si="18"/>
        <v>-2067</v>
      </c>
      <c r="Q105" s="46">
        <f t="shared" si="18"/>
        <v>400</v>
      </c>
      <c r="R105" s="46">
        <f t="shared" si="18"/>
        <v>477451</v>
      </c>
      <c r="S105" s="47">
        <f t="shared" si="10"/>
        <v>7.125466119014938</v>
      </c>
      <c r="T105" s="47">
        <f t="shared" si="11"/>
        <v>11.116814364672074</v>
      </c>
      <c r="U105" s="47">
        <f t="shared" si="12"/>
        <v>-0.3303473142031573</v>
      </c>
      <c r="V105" s="47">
        <f t="shared" si="13"/>
        <v>1.580649174288525</v>
      </c>
      <c r="W105" s="47">
        <f t="shared" si="14"/>
        <v>5.559452585229084</v>
      </c>
      <c r="X105" s="47">
        <f t="shared" si="15"/>
        <v>-7.470449073720767</v>
      </c>
      <c r="Y105" s="47">
        <f t="shared" si="16"/>
        <v>-3.991348245657135</v>
      </c>
      <c r="Z105" s="47">
        <f t="shared" si="17"/>
        <v>-4.321695559860292</v>
      </c>
    </row>
    <row r="106" spans="1:10" ht="12">
      <c r="A106" s="31" t="s">
        <v>305</v>
      </c>
      <c r="B106" s="60"/>
      <c r="C106" s="60"/>
      <c r="D106" s="60"/>
      <c r="E106" s="60"/>
      <c r="F106" s="60"/>
      <c r="G106" s="60"/>
      <c r="H106" s="60"/>
      <c r="I106" s="60"/>
      <c r="J106" s="60"/>
    </row>
    <row r="107" spans="1:10" ht="12">
      <c r="A107" s="60"/>
      <c r="B107" s="60"/>
      <c r="C107" s="60"/>
      <c r="D107" s="60"/>
      <c r="E107" s="60"/>
      <c r="F107" s="60"/>
      <c r="G107" s="60"/>
      <c r="H107" s="60"/>
      <c r="I107" s="60"/>
      <c r="J107" s="60"/>
    </row>
    <row r="108" spans="1:10" ht="99.75" customHeight="1">
      <c r="A108" s="64" t="s">
        <v>312</v>
      </c>
      <c r="B108" s="65"/>
      <c r="C108" s="65"/>
      <c r="D108" s="65"/>
      <c r="E108" s="65"/>
      <c r="F108" s="55"/>
      <c r="G108" s="55"/>
      <c r="H108" s="55"/>
      <c r="I108" s="55"/>
      <c r="J108" s="55"/>
    </row>
    <row r="109" spans="1:10" ht="12">
      <c r="A109" s="60"/>
      <c r="B109" s="60"/>
      <c r="C109" s="60"/>
      <c r="D109" s="60"/>
      <c r="E109" s="60"/>
      <c r="F109" s="60"/>
      <c r="G109" s="60"/>
      <c r="H109" s="60"/>
      <c r="I109" s="60"/>
      <c r="J109" s="60"/>
    </row>
    <row r="110" ht="13.5">
      <c r="A110" s="56" t="s">
        <v>313</v>
      </c>
    </row>
    <row r="112" ht="13.5">
      <c r="A112" s="56" t="s">
        <v>323</v>
      </c>
    </row>
    <row r="115" spans="1:18" s="4" customFormat="1" ht="14.25">
      <c r="A115" s="1" t="s">
        <v>320</v>
      </c>
      <c r="B115" s="2"/>
      <c r="C115" s="3"/>
      <c r="D115" s="3"/>
      <c r="E115" s="3"/>
      <c r="F115" s="3"/>
      <c r="G115" s="3"/>
      <c r="H115" s="3"/>
      <c r="I115" s="3"/>
      <c r="J115" s="3"/>
      <c r="K115" s="3"/>
      <c r="L115" s="3"/>
      <c r="M115" s="3"/>
      <c r="N115" s="3"/>
      <c r="O115" s="3"/>
      <c r="P115" s="3"/>
      <c r="Q115" s="3"/>
      <c r="R115" s="3"/>
    </row>
    <row r="116" spans="1:18" s="7" customFormat="1" ht="7.5" customHeight="1">
      <c r="A116" s="6"/>
      <c r="C116" s="8"/>
      <c r="D116" s="8"/>
      <c r="E116" s="8"/>
      <c r="F116" s="8"/>
      <c r="G116" s="8"/>
      <c r="H116" s="8"/>
      <c r="I116" s="8"/>
      <c r="J116" s="8"/>
      <c r="K116" s="8"/>
      <c r="L116" s="8"/>
      <c r="M116" s="8"/>
      <c r="N116" s="8"/>
      <c r="O116" s="8"/>
      <c r="P116" s="8"/>
      <c r="Q116" s="8"/>
      <c r="R116" s="8"/>
    </row>
    <row r="117" spans="1:26" s="7" customFormat="1" ht="12.75" customHeight="1">
      <c r="A117" s="9"/>
      <c r="B117" s="9"/>
      <c r="C117" s="10"/>
      <c r="D117" s="11" t="s">
        <v>0</v>
      </c>
      <c r="E117" s="12"/>
      <c r="F117" s="13"/>
      <c r="G117" s="11" t="s">
        <v>1</v>
      </c>
      <c r="H117" s="12"/>
      <c r="I117" s="12"/>
      <c r="J117" s="12"/>
      <c r="K117" s="12"/>
      <c r="L117" s="12"/>
      <c r="M117" s="12"/>
      <c r="N117" s="12"/>
      <c r="O117" s="14"/>
      <c r="P117" s="10"/>
      <c r="Q117" s="77" t="s">
        <v>316</v>
      </c>
      <c r="R117" s="10"/>
      <c r="S117" s="69" t="s">
        <v>2</v>
      </c>
      <c r="T117" s="69" t="s">
        <v>3</v>
      </c>
      <c r="U117" s="66" t="s">
        <v>4</v>
      </c>
      <c r="V117" s="67"/>
      <c r="W117" s="67"/>
      <c r="X117" s="68"/>
      <c r="Y117" s="69" t="s">
        <v>6</v>
      </c>
      <c r="Z117" s="69" t="s">
        <v>5</v>
      </c>
    </row>
    <row r="118" spans="1:26" s="7" customFormat="1" ht="11.25" customHeight="1">
      <c r="A118" s="15" t="s">
        <v>280</v>
      </c>
      <c r="B118" s="15" t="s">
        <v>7</v>
      </c>
      <c r="C118" s="16" t="s">
        <v>8</v>
      </c>
      <c r="D118" s="17"/>
      <c r="E118" s="17"/>
      <c r="F118" s="17"/>
      <c r="G118" s="11" t="s">
        <v>9</v>
      </c>
      <c r="H118" s="12"/>
      <c r="I118" s="12"/>
      <c r="J118" s="13"/>
      <c r="K118" s="11" t="s">
        <v>10</v>
      </c>
      <c r="L118" s="12"/>
      <c r="M118" s="12"/>
      <c r="N118" s="13"/>
      <c r="O118" s="18"/>
      <c r="P118" s="16"/>
      <c r="Q118" s="78"/>
      <c r="R118" s="16" t="s">
        <v>8</v>
      </c>
      <c r="S118" s="70"/>
      <c r="T118" s="70"/>
      <c r="U118" s="72" t="s">
        <v>11</v>
      </c>
      <c r="V118" s="72" t="s">
        <v>12</v>
      </c>
      <c r="W118" s="72" t="s">
        <v>13</v>
      </c>
      <c r="X118" s="74" t="s">
        <v>14</v>
      </c>
      <c r="Y118" s="70"/>
      <c r="Z118" s="70"/>
    </row>
    <row r="119" spans="1:26" s="7" customFormat="1" ht="11.25" customHeight="1">
      <c r="A119" s="15" t="s">
        <v>281</v>
      </c>
      <c r="B119" s="15" t="s">
        <v>15</v>
      </c>
      <c r="C119" s="16" t="s">
        <v>16</v>
      </c>
      <c r="D119" s="19" t="s">
        <v>17</v>
      </c>
      <c r="E119" s="19" t="s">
        <v>18</v>
      </c>
      <c r="F119" s="19" t="s">
        <v>19</v>
      </c>
      <c r="G119" s="20" t="s">
        <v>20</v>
      </c>
      <c r="H119" s="20" t="s">
        <v>20</v>
      </c>
      <c r="I119" s="20" t="s">
        <v>21</v>
      </c>
      <c r="J119" s="20"/>
      <c r="K119" s="20" t="s">
        <v>22</v>
      </c>
      <c r="L119" s="20" t="s">
        <v>22</v>
      </c>
      <c r="M119" s="20" t="s">
        <v>21</v>
      </c>
      <c r="N119" s="20"/>
      <c r="O119" s="16" t="s">
        <v>19</v>
      </c>
      <c r="P119" s="16" t="s">
        <v>19</v>
      </c>
      <c r="Q119" s="78"/>
      <c r="R119" s="16" t="s">
        <v>16</v>
      </c>
      <c r="S119" s="70"/>
      <c r="T119" s="70"/>
      <c r="U119" s="73"/>
      <c r="V119" s="73"/>
      <c r="W119" s="73"/>
      <c r="X119" s="75"/>
      <c r="Y119" s="70"/>
      <c r="Z119" s="70"/>
    </row>
    <row r="120" spans="1:26" s="7" customFormat="1" ht="11.25" customHeight="1">
      <c r="A120" s="21"/>
      <c r="B120" s="21"/>
      <c r="C120" s="22" t="s">
        <v>308</v>
      </c>
      <c r="D120" s="23" t="s">
        <v>23</v>
      </c>
      <c r="E120" s="24"/>
      <c r="F120" s="24"/>
      <c r="G120" s="24" t="s">
        <v>24</v>
      </c>
      <c r="H120" s="24" t="s">
        <v>25</v>
      </c>
      <c r="I120" s="24" t="s">
        <v>26</v>
      </c>
      <c r="J120" s="24" t="s">
        <v>11</v>
      </c>
      <c r="K120" s="24" t="s">
        <v>24</v>
      </c>
      <c r="L120" s="24" t="s">
        <v>25</v>
      </c>
      <c r="M120" s="24" t="s">
        <v>27</v>
      </c>
      <c r="N120" s="24" t="s">
        <v>11</v>
      </c>
      <c r="O120" s="25"/>
      <c r="P120" s="22" t="s">
        <v>28</v>
      </c>
      <c r="Q120" s="79"/>
      <c r="R120" s="22" t="s">
        <v>307</v>
      </c>
      <c r="S120" s="71"/>
      <c r="T120" s="71"/>
      <c r="U120" s="73"/>
      <c r="V120" s="73"/>
      <c r="W120" s="73"/>
      <c r="X120" s="76"/>
      <c r="Y120" s="71"/>
      <c r="Z120" s="71"/>
    </row>
    <row r="121" spans="1:27" ht="12.75">
      <c r="A121">
        <v>48001</v>
      </c>
      <c r="B121" t="s">
        <v>92</v>
      </c>
      <c r="C121">
        <v>13401</v>
      </c>
      <c r="D121">
        <v>70</v>
      </c>
      <c r="E121">
        <v>169</v>
      </c>
      <c r="F121">
        <v>-99</v>
      </c>
      <c r="G121">
        <v>77</v>
      </c>
      <c r="H121">
        <v>430</v>
      </c>
      <c r="I121">
        <v>17</v>
      </c>
      <c r="J121" s="38">
        <f aca="true" t="shared" si="19" ref="J121:J161">SUM(G121:I121)</f>
        <v>524</v>
      </c>
      <c r="K121">
        <v>32</v>
      </c>
      <c r="L121">
        <v>365</v>
      </c>
      <c r="M121">
        <v>31</v>
      </c>
      <c r="N121" s="38">
        <f aca="true" t="shared" si="20" ref="N121:N161">SUM(K121:M121)</f>
        <v>428</v>
      </c>
      <c r="O121" s="54">
        <f>(J121-N121)</f>
        <v>96</v>
      </c>
      <c r="P121" s="38">
        <f>(F121+(O121))</f>
        <v>-3</v>
      </c>
      <c r="Q121">
        <v>6</v>
      </c>
      <c r="R121" s="38">
        <f>(C121+(P121))+Q121</f>
        <v>13404</v>
      </c>
      <c r="S121" s="39">
        <f>((D121)/((C121+R121)/2))*1000</f>
        <v>5.222906174221227</v>
      </c>
      <c r="T121" s="39">
        <f>((E121)/((C121+R121)/2))*1000</f>
        <v>12.609587763476963</v>
      </c>
      <c r="U121" s="39">
        <f>((O121)/((C121+R121)/2))*1000</f>
        <v>7.162842753217683</v>
      </c>
      <c r="V121" s="39">
        <f>((H121-L121)/((C121+R121)/2))*1000</f>
        <v>4.84984144749114</v>
      </c>
      <c r="W121" s="39">
        <f>((G121-K121)/((C121+R121)/2))*1000</f>
        <v>3.3575825405707893</v>
      </c>
      <c r="X121" s="39">
        <f>((I121-M121)/((C121+R121)/2))*1000</f>
        <v>-1.0445812348442456</v>
      </c>
      <c r="Y121" s="39">
        <f>((F121)/((C121+R121)/2))*1000</f>
        <v>-7.386681589255736</v>
      </c>
      <c r="Z121" s="39">
        <f>((P121)/((C121+R121)/2))*1000</f>
        <v>-0.2238388360380526</v>
      </c>
      <c r="AA121" s="39"/>
    </row>
    <row r="122" spans="1:26" ht="12.75">
      <c r="A122">
        <v>48002</v>
      </c>
      <c r="B122" t="s">
        <v>93</v>
      </c>
      <c r="C122">
        <v>5445</v>
      </c>
      <c r="D122">
        <v>41</v>
      </c>
      <c r="E122">
        <v>62</v>
      </c>
      <c r="F122">
        <v>-21</v>
      </c>
      <c r="G122">
        <v>42</v>
      </c>
      <c r="H122">
        <v>126</v>
      </c>
      <c r="I122">
        <v>3</v>
      </c>
      <c r="J122" s="38">
        <f t="shared" si="19"/>
        <v>171</v>
      </c>
      <c r="K122">
        <v>13</v>
      </c>
      <c r="L122">
        <v>114</v>
      </c>
      <c r="M122">
        <v>1</v>
      </c>
      <c r="N122" s="38">
        <f t="shared" si="20"/>
        <v>128</v>
      </c>
      <c r="O122" s="54">
        <f aca="true" t="shared" si="21" ref="O122:O161">(J122-N122)</f>
        <v>43</v>
      </c>
      <c r="P122" s="38">
        <f aca="true" t="shared" si="22" ref="P122:P161">(F122+(O122))</f>
        <v>22</v>
      </c>
      <c r="Q122">
        <v>-1</v>
      </c>
      <c r="R122" s="38">
        <f aca="true" t="shared" si="23" ref="R122:R161">(C122+(P122))+Q122</f>
        <v>5466</v>
      </c>
      <c r="S122" s="39">
        <f aca="true" t="shared" si="24" ref="S122:S162">((D122)/((C122+R122)/2))*1000</f>
        <v>7.515351480157639</v>
      </c>
      <c r="T122" s="39">
        <f aca="true" t="shared" si="25" ref="T122:T162">((E122)/((C122+R122)/2))*1000</f>
        <v>11.364677848043259</v>
      </c>
      <c r="U122" s="39">
        <f aca="true" t="shared" si="26" ref="U122:U162">((O122)/((C122+R122)/2))*1000</f>
        <v>7.881953991384841</v>
      </c>
      <c r="V122" s="39">
        <f aca="true" t="shared" si="27" ref="V122:V162">((H122-L122)/((C122+R122)/2))*1000</f>
        <v>2.1996150673632116</v>
      </c>
      <c r="W122" s="39">
        <f aca="true" t="shared" si="28" ref="W122:W162">((G122-K122)/((C122+R122)/2))*1000</f>
        <v>5.315736412794427</v>
      </c>
      <c r="X122" s="39">
        <f aca="true" t="shared" si="29" ref="X122:X162">((I122-M122)/((C122+R122)/2))*1000</f>
        <v>0.3666025112272019</v>
      </c>
      <c r="Y122" s="39">
        <f aca="true" t="shared" si="30" ref="Y122:Y162">((F122)/((C122+R122)/2))*1000</f>
        <v>-3.84932636788562</v>
      </c>
      <c r="Z122" s="39">
        <f aca="true" t="shared" si="31" ref="Z122:Z162">((P122)/((C122+R122)/2))*1000</f>
        <v>4.032627623499221</v>
      </c>
    </row>
    <row r="123" spans="1:26" ht="12.75">
      <c r="A123">
        <v>48004</v>
      </c>
      <c r="B123" t="s">
        <v>94</v>
      </c>
      <c r="C123">
        <v>9224</v>
      </c>
      <c r="D123">
        <v>63</v>
      </c>
      <c r="E123">
        <v>98</v>
      </c>
      <c r="F123">
        <v>-35</v>
      </c>
      <c r="G123">
        <v>49</v>
      </c>
      <c r="H123">
        <v>260</v>
      </c>
      <c r="I123">
        <v>7</v>
      </c>
      <c r="J123" s="38">
        <f t="shared" si="19"/>
        <v>316</v>
      </c>
      <c r="K123">
        <v>23</v>
      </c>
      <c r="L123">
        <v>239</v>
      </c>
      <c r="M123">
        <v>34</v>
      </c>
      <c r="N123" s="38">
        <f t="shared" si="20"/>
        <v>296</v>
      </c>
      <c r="O123" s="54">
        <f t="shared" si="21"/>
        <v>20</v>
      </c>
      <c r="P123" s="38">
        <f t="shared" si="22"/>
        <v>-15</v>
      </c>
      <c r="Q123">
        <v>5</v>
      </c>
      <c r="R123" s="38">
        <f t="shared" si="23"/>
        <v>9214</v>
      </c>
      <c r="S123" s="39">
        <f t="shared" si="24"/>
        <v>6.83371298405467</v>
      </c>
      <c r="T123" s="39">
        <f t="shared" si="25"/>
        <v>10.630220197418375</v>
      </c>
      <c r="U123" s="39">
        <f t="shared" si="26"/>
        <v>2.169432693350689</v>
      </c>
      <c r="V123" s="39">
        <f t="shared" si="27"/>
        <v>2.277904328018223</v>
      </c>
      <c r="W123" s="39">
        <f t="shared" si="28"/>
        <v>2.8202625013558955</v>
      </c>
      <c r="X123" s="39">
        <f t="shared" si="29"/>
        <v>-2.9287341360234302</v>
      </c>
      <c r="Y123" s="39">
        <f t="shared" si="30"/>
        <v>-3.7965072133637054</v>
      </c>
      <c r="Z123" s="39">
        <f t="shared" si="31"/>
        <v>-1.6270745200130166</v>
      </c>
    </row>
    <row r="124" spans="1:26" ht="12.75">
      <c r="A124">
        <v>48005</v>
      </c>
      <c r="B124" t="s">
        <v>95</v>
      </c>
      <c r="C124">
        <v>9237</v>
      </c>
      <c r="D124">
        <v>60</v>
      </c>
      <c r="E124">
        <v>91</v>
      </c>
      <c r="F124">
        <v>-31</v>
      </c>
      <c r="G124">
        <v>37</v>
      </c>
      <c r="H124">
        <v>282</v>
      </c>
      <c r="I124">
        <v>9</v>
      </c>
      <c r="J124" s="38">
        <f t="shared" si="19"/>
        <v>328</v>
      </c>
      <c r="K124">
        <v>18</v>
      </c>
      <c r="L124">
        <v>245</v>
      </c>
      <c r="M124">
        <v>23</v>
      </c>
      <c r="N124" s="38">
        <f t="shared" si="20"/>
        <v>286</v>
      </c>
      <c r="O124" s="54">
        <f t="shared" si="21"/>
        <v>42</v>
      </c>
      <c r="P124" s="38">
        <f t="shared" si="22"/>
        <v>11</v>
      </c>
      <c r="Q124">
        <v>5</v>
      </c>
      <c r="R124" s="38">
        <f t="shared" si="23"/>
        <v>9253</v>
      </c>
      <c r="S124" s="39">
        <f t="shared" si="24"/>
        <v>6.489994591671174</v>
      </c>
      <c r="T124" s="39">
        <f t="shared" si="25"/>
        <v>9.843158464034614</v>
      </c>
      <c r="U124" s="39">
        <f t="shared" si="26"/>
        <v>4.542996214169821</v>
      </c>
      <c r="V124" s="39">
        <f t="shared" si="27"/>
        <v>4.002163331530557</v>
      </c>
      <c r="W124" s="39">
        <f t="shared" si="28"/>
        <v>2.055164954029205</v>
      </c>
      <c r="X124" s="39">
        <f t="shared" si="29"/>
        <v>-1.5143320713899406</v>
      </c>
      <c r="Y124" s="39">
        <f t="shared" si="30"/>
        <v>-3.35316387236344</v>
      </c>
      <c r="Z124" s="39">
        <f t="shared" si="31"/>
        <v>1.1898323418063819</v>
      </c>
    </row>
    <row r="125" spans="1:26" ht="12.75">
      <c r="A125">
        <v>48006</v>
      </c>
      <c r="B125" t="s">
        <v>96</v>
      </c>
      <c r="C125">
        <v>23355</v>
      </c>
      <c r="D125">
        <v>177</v>
      </c>
      <c r="E125">
        <v>188</v>
      </c>
      <c r="F125">
        <v>-11</v>
      </c>
      <c r="G125">
        <v>168</v>
      </c>
      <c r="H125">
        <v>750</v>
      </c>
      <c r="I125">
        <v>67</v>
      </c>
      <c r="J125" s="38">
        <f t="shared" si="19"/>
        <v>985</v>
      </c>
      <c r="K125">
        <v>53</v>
      </c>
      <c r="L125">
        <v>755</v>
      </c>
      <c r="M125">
        <v>120</v>
      </c>
      <c r="N125" s="38">
        <f t="shared" si="20"/>
        <v>928</v>
      </c>
      <c r="O125" s="54">
        <f t="shared" si="21"/>
        <v>57</v>
      </c>
      <c r="P125" s="38">
        <f t="shared" si="22"/>
        <v>46</v>
      </c>
      <c r="Q125">
        <v>0</v>
      </c>
      <c r="R125" s="38">
        <f t="shared" si="23"/>
        <v>23401</v>
      </c>
      <c r="S125" s="39">
        <f t="shared" si="24"/>
        <v>7.571220805885876</v>
      </c>
      <c r="T125" s="39">
        <f t="shared" si="25"/>
        <v>8.041748652579347</v>
      </c>
      <c r="U125" s="39">
        <f t="shared" si="26"/>
        <v>2.4381897510479935</v>
      </c>
      <c r="V125" s="39">
        <f t="shared" si="27"/>
        <v>-0.2138762939515784</v>
      </c>
      <c r="W125" s="39">
        <f t="shared" si="28"/>
        <v>4.919154760886303</v>
      </c>
      <c r="X125" s="39">
        <f t="shared" si="29"/>
        <v>-2.267088715886731</v>
      </c>
      <c r="Y125" s="39">
        <f t="shared" si="30"/>
        <v>-0.4705278466934725</v>
      </c>
      <c r="Z125" s="39">
        <f t="shared" si="31"/>
        <v>1.9676619043545214</v>
      </c>
    </row>
    <row r="126" spans="1:26" ht="12.75">
      <c r="A126">
        <v>48008</v>
      </c>
      <c r="B126" t="s">
        <v>97</v>
      </c>
      <c r="C126">
        <v>3951</v>
      </c>
      <c r="D126">
        <v>31</v>
      </c>
      <c r="E126">
        <v>30</v>
      </c>
      <c r="F126">
        <v>1</v>
      </c>
      <c r="G126">
        <v>16</v>
      </c>
      <c r="H126">
        <v>162</v>
      </c>
      <c r="I126">
        <v>3</v>
      </c>
      <c r="J126" s="38">
        <f t="shared" si="19"/>
        <v>181</v>
      </c>
      <c r="K126">
        <v>3</v>
      </c>
      <c r="L126">
        <v>154</v>
      </c>
      <c r="M126">
        <v>16</v>
      </c>
      <c r="N126" s="38">
        <f t="shared" si="20"/>
        <v>173</v>
      </c>
      <c r="O126" s="54">
        <f t="shared" si="21"/>
        <v>8</v>
      </c>
      <c r="P126" s="38">
        <f t="shared" si="22"/>
        <v>9</v>
      </c>
      <c r="Q126">
        <v>2</v>
      </c>
      <c r="R126" s="38">
        <f t="shared" si="23"/>
        <v>3962</v>
      </c>
      <c r="S126" s="39">
        <f t="shared" si="24"/>
        <v>7.8352078857576135</v>
      </c>
      <c r="T126" s="39">
        <f t="shared" si="25"/>
        <v>7.582459244281562</v>
      </c>
      <c r="U126" s="39">
        <f t="shared" si="26"/>
        <v>2.0219891318084167</v>
      </c>
      <c r="V126" s="39">
        <f t="shared" si="27"/>
        <v>2.0219891318084167</v>
      </c>
      <c r="W126" s="39">
        <f t="shared" si="28"/>
        <v>3.2857323391886766</v>
      </c>
      <c r="X126" s="39">
        <f t="shared" si="29"/>
        <v>-3.2857323391886766</v>
      </c>
      <c r="Y126" s="39">
        <f t="shared" si="30"/>
        <v>0.2527486414760521</v>
      </c>
      <c r="Z126" s="39">
        <f t="shared" si="31"/>
        <v>2.274737773284469</v>
      </c>
    </row>
    <row r="127" spans="1:26" ht="12.75">
      <c r="A127">
        <v>48010</v>
      </c>
      <c r="B127" t="s">
        <v>98</v>
      </c>
      <c r="C127">
        <v>8854</v>
      </c>
      <c r="D127">
        <v>51</v>
      </c>
      <c r="E127">
        <v>105</v>
      </c>
      <c r="F127">
        <v>-54</v>
      </c>
      <c r="G127">
        <v>63</v>
      </c>
      <c r="H127">
        <v>268</v>
      </c>
      <c r="I127">
        <v>16</v>
      </c>
      <c r="J127" s="38">
        <f t="shared" si="19"/>
        <v>347</v>
      </c>
      <c r="K127">
        <v>29</v>
      </c>
      <c r="L127">
        <v>218</v>
      </c>
      <c r="M127">
        <v>15</v>
      </c>
      <c r="N127" s="38">
        <f t="shared" si="20"/>
        <v>262</v>
      </c>
      <c r="O127" s="54">
        <f t="shared" si="21"/>
        <v>85</v>
      </c>
      <c r="P127" s="38">
        <f t="shared" si="22"/>
        <v>31</v>
      </c>
      <c r="Q127">
        <v>5</v>
      </c>
      <c r="R127" s="38">
        <f t="shared" si="23"/>
        <v>8890</v>
      </c>
      <c r="S127" s="39">
        <f t="shared" si="24"/>
        <v>5.748422001803426</v>
      </c>
      <c r="T127" s="39">
        <f t="shared" si="25"/>
        <v>11.834986474301171</v>
      </c>
      <c r="U127" s="39">
        <f t="shared" si="26"/>
        <v>9.580703336339045</v>
      </c>
      <c r="V127" s="39">
        <f t="shared" si="27"/>
        <v>5.635707844905321</v>
      </c>
      <c r="W127" s="39">
        <f t="shared" si="28"/>
        <v>3.832281334535618</v>
      </c>
      <c r="X127" s="39">
        <f t="shared" si="29"/>
        <v>0.11271415689810639</v>
      </c>
      <c r="Y127" s="39">
        <f t="shared" si="30"/>
        <v>-6.086564472497746</v>
      </c>
      <c r="Z127" s="39">
        <f t="shared" si="31"/>
        <v>3.4941388638412985</v>
      </c>
    </row>
    <row r="128" spans="1:26" ht="12.75">
      <c r="A128">
        <v>48011</v>
      </c>
      <c r="B128" t="s">
        <v>99</v>
      </c>
      <c r="C128">
        <v>5616</v>
      </c>
      <c r="D128">
        <v>34</v>
      </c>
      <c r="E128">
        <v>61</v>
      </c>
      <c r="F128">
        <v>-27</v>
      </c>
      <c r="G128">
        <v>36</v>
      </c>
      <c r="H128">
        <v>201</v>
      </c>
      <c r="I128">
        <v>17</v>
      </c>
      <c r="J128" s="38">
        <f t="shared" si="19"/>
        <v>254</v>
      </c>
      <c r="K128">
        <v>8</v>
      </c>
      <c r="L128">
        <v>193</v>
      </c>
      <c r="M128">
        <v>93</v>
      </c>
      <c r="N128" s="38">
        <f t="shared" si="20"/>
        <v>294</v>
      </c>
      <c r="O128" s="54">
        <f t="shared" si="21"/>
        <v>-40</v>
      </c>
      <c r="P128" s="38">
        <f t="shared" si="22"/>
        <v>-67</v>
      </c>
      <c r="Q128">
        <v>5</v>
      </c>
      <c r="R128" s="38">
        <f t="shared" si="23"/>
        <v>5554</v>
      </c>
      <c r="S128" s="39">
        <f t="shared" si="24"/>
        <v>6.087735004476276</v>
      </c>
      <c r="T128" s="39">
        <f t="shared" si="25"/>
        <v>10.922112802148613</v>
      </c>
      <c r="U128" s="39">
        <f t="shared" si="26"/>
        <v>-7.162041181736795</v>
      </c>
      <c r="V128" s="39">
        <f t="shared" si="27"/>
        <v>1.4324082363473591</v>
      </c>
      <c r="W128" s="39">
        <f t="shared" si="28"/>
        <v>5.0134288272157566</v>
      </c>
      <c r="X128" s="39">
        <f t="shared" si="29"/>
        <v>-13.607878245299911</v>
      </c>
      <c r="Y128" s="39">
        <f t="shared" si="30"/>
        <v>-4.834377797672337</v>
      </c>
      <c r="Z128" s="39">
        <f t="shared" si="31"/>
        <v>-11.996418979409132</v>
      </c>
    </row>
    <row r="129" spans="1:26" ht="12.75">
      <c r="A129">
        <v>48012</v>
      </c>
      <c r="B129" t="s">
        <v>100</v>
      </c>
      <c r="C129">
        <v>8081</v>
      </c>
      <c r="D129">
        <v>47</v>
      </c>
      <c r="E129">
        <v>115</v>
      </c>
      <c r="F129">
        <v>-68</v>
      </c>
      <c r="G129">
        <v>47</v>
      </c>
      <c r="H129">
        <v>190</v>
      </c>
      <c r="I129">
        <v>8</v>
      </c>
      <c r="J129" s="38">
        <f t="shared" si="19"/>
        <v>245</v>
      </c>
      <c r="K129">
        <v>32</v>
      </c>
      <c r="L129">
        <v>184</v>
      </c>
      <c r="M129">
        <v>26</v>
      </c>
      <c r="N129" s="38">
        <f t="shared" si="20"/>
        <v>242</v>
      </c>
      <c r="O129" s="54">
        <f t="shared" si="21"/>
        <v>3</v>
      </c>
      <c r="P129" s="38">
        <f t="shared" si="22"/>
        <v>-65</v>
      </c>
      <c r="Q129">
        <v>2</v>
      </c>
      <c r="R129" s="38">
        <f t="shared" si="23"/>
        <v>8018</v>
      </c>
      <c r="S129" s="39">
        <f t="shared" si="24"/>
        <v>5.838871979626064</v>
      </c>
      <c r="T129" s="39">
        <f t="shared" si="25"/>
        <v>14.28660165227654</v>
      </c>
      <c r="U129" s="39">
        <f t="shared" si="26"/>
        <v>0.3726939561463445</v>
      </c>
      <c r="V129" s="39">
        <f t="shared" si="27"/>
        <v>0.745387912292689</v>
      </c>
      <c r="W129" s="39">
        <f t="shared" si="28"/>
        <v>1.8634697807317224</v>
      </c>
      <c r="X129" s="39">
        <f t="shared" si="29"/>
        <v>-2.236163736878067</v>
      </c>
      <c r="Y129" s="39">
        <f t="shared" si="30"/>
        <v>-8.447729672650475</v>
      </c>
      <c r="Z129" s="39">
        <f t="shared" si="31"/>
        <v>-8.07503571650413</v>
      </c>
    </row>
    <row r="130" spans="1:26" ht="12.75">
      <c r="A130">
        <v>48013</v>
      </c>
      <c r="B130" t="s">
        <v>101</v>
      </c>
      <c r="C130">
        <v>2720</v>
      </c>
      <c r="D130">
        <v>10</v>
      </c>
      <c r="E130">
        <v>32</v>
      </c>
      <c r="F130">
        <v>-22</v>
      </c>
      <c r="G130">
        <v>20</v>
      </c>
      <c r="H130">
        <v>91</v>
      </c>
      <c r="I130">
        <v>2</v>
      </c>
      <c r="J130" s="38">
        <f t="shared" si="19"/>
        <v>113</v>
      </c>
      <c r="K130">
        <v>5</v>
      </c>
      <c r="L130">
        <v>71</v>
      </c>
      <c r="M130">
        <v>14</v>
      </c>
      <c r="N130" s="38">
        <f t="shared" si="20"/>
        <v>90</v>
      </c>
      <c r="O130" s="54">
        <f t="shared" si="21"/>
        <v>23</v>
      </c>
      <c r="P130" s="38">
        <f t="shared" si="22"/>
        <v>1</v>
      </c>
      <c r="Q130">
        <v>7</v>
      </c>
      <c r="R130" s="38">
        <f t="shared" si="23"/>
        <v>2728</v>
      </c>
      <c r="S130" s="39">
        <f t="shared" si="24"/>
        <v>3.671071953010279</v>
      </c>
      <c r="T130" s="39">
        <f t="shared" si="25"/>
        <v>11.747430249632892</v>
      </c>
      <c r="U130" s="39">
        <f t="shared" si="26"/>
        <v>8.443465491923641</v>
      </c>
      <c r="V130" s="39">
        <f t="shared" si="27"/>
        <v>7.342143906020558</v>
      </c>
      <c r="W130" s="39">
        <f t="shared" si="28"/>
        <v>5.506607929515419</v>
      </c>
      <c r="X130" s="39">
        <f t="shared" si="29"/>
        <v>-4.405286343612335</v>
      </c>
      <c r="Y130" s="39">
        <f t="shared" si="30"/>
        <v>-8.076358296622614</v>
      </c>
      <c r="Z130" s="39">
        <f t="shared" si="31"/>
        <v>0.36710719530102787</v>
      </c>
    </row>
    <row r="131" spans="1:26" ht="12.75">
      <c r="A131">
        <v>48014</v>
      </c>
      <c r="B131" t="s">
        <v>102</v>
      </c>
      <c r="C131">
        <v>25344</v>
      </c>
      <c r="D131">
        <v>125</v>
      </c>
      <c r="E131">
        <v>299</v>
      </c>
      <c r="F131">
        <v>-174</v>
      </c>
      <c r="G131">
        <v>214</v>
      </c>
      <c r="H131">
        <v>815</v>
      </c>
      <c r="I131">
        <v>73</v>
      </c>
      <c r="J131" s="38">
        <f t="shared" si="19"/>
        <v>1102</v>
      </c>
      <c r="K131">
        <v>30</v>
      </c>
      <c r="L131">
        <v>728</v>
      </c>
      <c r="M131">
        <v>218</v>
      </c>
      <c r="N131" s="38">
        <f t="shared" si="20"/>
        <v>976</v>
      </c>
      <c r="O131" s="54">
        <f t="shared" si="21"/>
        <v>126</v>
      </c>
      <c r="P131" s="38">
        <f t="shared" si="22"/>
        <v>-48</v>
      </c>
      <c r="Q131">
        <v>3</v>
      </c>
      <c r="R131" s="38">
        <f t="shared" si="23"/>
        <v>25299</v>
      </c>
      <c r="S131" s="39">
        <f t="shared" si="24"/>
        <v>4.936516399107478</v>
      </c>
      <c r="T131" s="39">
        <f t="shared" si="25"/>
        <v>11.808147226665087</v>
      </c>
      <c r="U131" s="39">
        <f t="shared" si="26"/>
        <v>4.976008530300338</v>
      </c>
      <c r="V131" s="39">
        <f t="shared" si="27"/>
        <v>3.435815413778805</v>
      </c>
      <c r="W131" s="39">
        <f t="shared" si="28"/>
        <v>7.266552139486207</v>
      </c>
      <c r="X131" s="39">
        <f t="shared" si="29"/>
        <v>-5.726359022964674</v>
      </c>
      <c r="Y131" s="39">
        <f t="shared" si="30"/>
        <v>-6.87163082755761</v>
      </c>
      <c r="Z131" s="39">
        <f t="shared" si="31"/>
        <v>-1.8956222972572716</v>
      </c>
    </row>
    <row r="132" spans="1:26" ht="12.75">
      <c r="A132">
        <v>48015</v>
      </c>
      <c r="B132" t="s">
        <v>103</v>
      </c>
      <c r="C132">
        <v>7305</v>
      </c>
      <c r="D132">
        <v>36</v>
      </c>
      <c r="E132">
        <v>96</v>
      </c>
      <c r="F132">
        <v>-60</v>
      </c>
      <c r="G132">
        <v>40</v>
      </c>
      <c r="H132">
        <v>260</v>
      </c>
      <c r="I132">
        <v>5</v>
      </c>
      <c r="J132" s="38">
        <f t="shared" si="19"/>
        <v>305</v>
      </c>
      <c r="K132">
        <v>21</v>
      </c>
      <c r="L132">
        <v>261</v>
      </c>
      <c r="M132">
        <v>9</v>
      </c>
      <c r="N132" s="38">
        <f t="shared" si="20"/>
        <v>291</v>
      </c>
      <c r="O132" s="54">
        <f t="shared" si="21"/>
        <v>14</v>
      </c>
      <c r="P132" s="38">
        <f t="shared" si="22"/>
        <v>-46</v>
      </c>
      <c r="Q132">
        <v>1</v>
      </c>
      <c r="R132" s="38">
        <f t="shared" si="23"/>
        <v>7260</v>
      </c>
      <c r="S132" s="39">
        <f t="shared" si="24"/>
        <v>4.943357363542739</v>
      </c>
      <c r="T132" s="39">
        <f t="shared" si="25"/>
        <v>13.18228630278064</v>
      </c>
      <c r="U132" s="39">
        <f t="shared" si="26"/>
        <v>1.9224167524888431</v>
      </c>
      <c r="V132" s="39">
        <f t="shared" si="27"/>
        <v>-0.13731548232063165</v>
      </c>
      <c r="W132" s="39">
        <f t="shared" si="28"/>
        <v>2.6089941640920014</v>
      </c>
      <c r="X132" s="39">
        <f t="shared" si="29"/>
        <v>-0.5492619292825266</v>
      </c>
      <c r="Y132" s="39">
        <f t="shared" si="30"/>
        <v>-8.2389289392379</v>
      </c>
      <c r="Z132" s="39">
        <f t="shared" si="31"/>
        <v>-6.316512186749057</v>
      </c>
    </row>
    <row r="133" spans="1:26" ht="12.75">
      <c r="A133">
        <v>48017</v>
      </c>
      <c r="B133" t="s">
        <v>104</v>
      </c>
      <c r="C133">
        <v>196581</v>
      </c>
      <c r="D133">
        <v>1249</v>
      </c>
      <c r="E133">
        <v>2433</v>
      </c>
      <c r="F133">
        <v>-1184</v>
      </c>
      <c r="G133">
        <v>1750</v>
      </c>
      <c r="H133">
        <v>4349</v>
      </c>
      <c r="I133">
        <v>264</v>
      </c>
      <c r="J133" s="38">
        <f t="shared" si="19"/>
        <v>6363</v>
      </c>
      <c r="K133">
        <v>271</v>
      </c>
      <c r="L133">
        <v>4364</v>
      </c>
      <c r="M133">
        <v>2008</v>
      </c>
      <c r="N133" s="38">
        <f t="shared" si="20"/>
        <v>6643</v>
      </c>
      <c r="O133" s="54">
        <f t="shared" si="21"/>
        <v>-280</v>
      </c>
      <c r="P133" s="38">
        <f t="shared" si="22"/>
        <v>-1464</v>
      </c>
      <c r="Q133">
        <v>89</v>
      </c>
      <c r="R133" s="38">
        <f t="shared" si="23"/>
        <v>195206</v>
      </c>
      <c r="S133" s="39">
        <f t="shared" si="24"/>
        <v>6.375913442763542</v>
      </c>
      <c r="T133" s="39">
        <f t="shared" si="25"/>
        <v>12.420013936143874</v>
      </c>
      <c r="U133" s="39">
        <f t="shared" si="26"/>
        <v>-1.429348089650754</v>
      </c>
      <c r="V133" s="39">
        <f t="shared" si="27"/>
        <v>-0.07657221908843326</v>
      </c>
      <c r="W133" s="39">
        <f t="shared" si="28"/>
        <v>7.550020802119519</v>
      </c>
      <c r="X133" s="39">
        <f t="shared" si="29"/>
        <v>-8.90279667268184</v>
      </c>
      <c r="Y133" s="39">
        <f t="shared" si="30"/>
        <v>-6.0441004933803315</v>
      </c>
      <c r="Z133" s="39">
        <f t="shared" si="31"/>
        <v>-7.473448583031086</v>
      </c>
    </row>
    <row r="134" spans="1:26" ht="12.75">
      <c r="A134">
        <v>48018</v>
      </c>
      <c r="B134" t="s">
        <v>105</v>
      </c>
      <c r="C134">
        <v>2300</v>
      </c>
      <c r="D134">
        <v>8</v>
      </c>
      <c r="E134">
        <v>39</v>
      </c>
      <c r="F134">
        <v>-31</v>
      </c>
      <c r="G134">
        <v>25</v>
      </c>
      <c r="H134">
        <v>52</v>
      </c>
      <c r="I134">
        <v>0</v>
      </c>
      <c r="J134" s="38">
        <f t="shared" si="19"/>
        <v>77</v>
      </c>
      <c r="K134">
        <v>12</v>
      </c>
      <c r="L134">
        <v>61</v>
      </c>
      <c r="M134">
        <v>7</v>
      </c>
      <c r="N134" s="38">
        <f t="shared" si="20"/>
        <v>80</v>
      </c>
      <c r="O134" s="54">
        <f t="shared" si="21"/>
        <v>-3</v>
      </c>
      <c r="P134" s="38">
        <f t="shared" si="22"/>
        <v>-34</v>
      </c>
      <c r="Q134">
        <v>1</v>
      </c>
      <c r="R134" s="38">
        <f t="shared" si="23"/>
        <v>2267</v>
      </c>
      <c r="S134" s="39">
        <f t="shared" si="24"/>
        <v>3.5033939128530767</v>
      </c>
      <c r="T134" s="39">
        <f t="shared" si="25"/>
        <v>17.07904532515875</v>
      </c>
      <c r="U134" s="39">
        <f t="shared" si="26"/>
        <v>-1.3137727173199036</v>
      </c>
      <c r="V134" s="39">
        <f t="shared" si="27"/>
        <v>-3.9413181519597114</v>
      </c>
      <c r="W134" s="39">
        <f t="shared" si="28"/>
        <v>5.693015108386249</v>
      </c>
      <c r="X134" s="39">
        <f t="shared" si="29"/>
        <v>-3.065469673746442</v>
      </c>
      <c r="Y134" s="39">
        <f t="shared" si="30"/>
        <v>-13.575651412305671</v>
      </c>
      <c r="Z134" s="39">
        <f t="shared" si="31"/>
        <v>-14.889424129625574</v>
      </c>
    </row>
    <row r="135" spans="1:26" ht="12.75">
      <c r="A135">
        <v>48019</v>
      </c>
      <c r="B135" t="s">
        <v>106</v>
      </c>
      <c r="C135">
        <v>11757</v>
      </c>
      <c r="D135">
        <v>80</v>
      </c>
      <c r="E135">
        <v>112</v>
      </c>
      <c r="F135">
        <v>-32</v>
      </c>
      <c r="G135">
        <v>103</v>
      </c>
      <c r="H135">
        <v>317</v>
      </c>
      <c r="I135">
        <v>42</v>
      </c>
      <c r="J135" s="38">
        <f t="shared" si="19"/>
        <v>462</v>
      </c>
      <c r="K135">
        <v>47</v>
      </c>
      <c r="L135">
        <v>343</v>
      </c>
      <c r="M135">
        <v>58</v>
      </c>
      <c r="N135" s="38">
        <f t="shared" si="20"/>
        <v>448</v>
      </c>
      <c r="O135" s="54">
        <f t="shared" si="21"/>
        <v>14</v>
      </c>
      <c r="P135" s="38">
        <f t="shared" si="22"/>
        <v>-18</v>
      </c>
      <c r="Q135">
        <v>13</v>
      </c>
      <c r="R135" s="38">
        <f t="shared" si="23"/>
        <v>11752</v>
      </c>
      <c r="S135" s="39">
        <f t="shared" si="24"/>
        <v>6.805904121825684</v>
      </c>
      <c r="T135" s="39">
        <f t="shared" si="25"/>
        <v>9.528265770555956</v>
      </c>
      <c r="U135" s="39">
        <f t="shared" si="26"/>
        <v>1.1910332213194945</v>
      </c>
      <c r="V135" s="39">
        <f t="shared" si="27"/>
        <v>-2.211918839593347</v>
      </c>
      <c r="W135" s="39">
        <f t="shared" si="28"/>
        <v>4.764132885277978</v>
      </c>
      <c r="X135" s="39">
        <f t="shared" si="29"/>
        <v>-1.3611808243651367</v>
      </c>
      <c r="Y135" s="39">
        <f t="shared" si="30"/>
        <v>-2.7223616487302733</v>
      </c>
      <c r="Z135" s="39">
        <f t="shared" si="31"/>
        <v>-1.5313284274107788</v>
      </c>
    </row>
    <row r="136" spans="1:26" ht="12.75">
      <c r="A136">
        <v>48020</v>
      </c>
      <c r="B136" t="s">
        <v>107</v>
      </c>
      <c r="C136">
        <v>2462</v>
      </c>
      <c r="D136">
        <v>20</v>
      </c>
      <c r="E136">
        <v>27</v>
      </c>
      <c r="F136">
        <v>-7</v>
      </c>
      <c r="G136">
        <v>10</v>
      </c>
      <c r="H136">
        <v>91</v>
      </c>
      <c r="I136">
        <v>1</v>
      </c>
      <c r="J136" s="38">
        <f t="shared" si="19"/>
        <v>102</v>
      </c>
      <c r="K136">
        <v>4</v>
      </c>
      <c r="L136">
        <v>82</v>
      </c>
      <c r="M136">
        <v>3</v>
      </c>
      <c r="N136" s="38">
        <f t="shared" si="20"/>
        <v>89</v>
      </c>
      <c r="O136" s="54">
        <f t="shared" si="21"/>
        <v>13</v>
      </c>
      <c r="P136" s="38">
        <f t="shared" si="22"/>
        <v>6</v>
      </c>
      <c r="Q136">
        <v>3</v>
      </c>
      <c r="R136" s="38">
        <f t="shared" si="23"/>
        <v>2471</v>
      </c>
      <c r="S136" s="39">
        <f t="shared" si="24"/>
        <v>8.108655990269613</v>
      </c>
      <c r="T136" s="39">
        <f t="shared" si="25"/>
        <v>10.946685586863977</v>
      </c>
      <c r="U136" s="39">
        <f t="shared" si="26"/>
        <v>5.270626393675248</v>
      </c>
      <c r="V136" s="39">
        <f t="shared" si="27"/>
        <v>3.648895195621326</v>
      </c>
      <c r="W136" s="39">
        <f t="shared" si="28"/>
        <v>2.4325967970808837</v>
      </c>
      <c r="X136" s="39">
        <f t="shared" si="29"/>
        <v>-0.8108655990269613</v>
      </c>
      <c r="Y136" s="39">
        <f t="shared" si="30"/>
        <v>-2.8380295965943643</v>
      </c>
      <c r="Z136" s="39">
        <f t="shared" si="31"/>
        <v>2.4325967970808837</v>
      </c>
    </row>
    <row r="137" spans="1:26" ht="12.75">
      <c r="A137">
        <v>48021</v>
      </c>
      <c r="B137" t="s">
        <v>108</v>
      </c>
      <c r="C137">
        <v>6987</v>
      </c>
      <c r="D137">
        <v>49</v>
      </c>
      <c r="E137">
        <v>89</v>
      </c>
      <c r="F137">
        <v>-40</v>
      </c>
      <c r="G137">
        <v>57</v>
      </c>
      <c r="H137">
        <v>166</v>
      </c>
      <c r="I137">
        <v>6</v>
      </c>
      <c r="J137" s="38">
        <f t="shared" si="19"/>
        <v>229</v>
      </c>
      <c r="K137">
        <v>36</v>
      </c>
      <c r="L137">
        <v>180</v>
      </c>
      <c r="M137">
        <v>28</v>
      </c>
      <c r="N137" s="38">
        <f t="shared" si="20"/>
        <v>244</v>
      </c>
      <c r="O137" s="54">
        <f t="shared" si="21"/>
        <v>-15</v>
      </c>
      <c r="P137" s="38">
        <f t="shared" si="22"/>
        <v>-55</v>
      </c>
      <c r="Q137">
        <v>0</v>
      </c>
      <c r="R137" s="38">
        <f t="shared" si="23"/>
        <v>6932</v>
      </c>
      <c r="S137" s="39">
        <f t="shared" si="24"/>
        <v>7.040735685034845</v>
      </c>
      <c r="T137" s="39">
        <f t="shared" si="25"/>
        <v>12.788275019757167</v>
      </c>
      <c r="U137" s="39">
        <f t="shared" si="26"/>
        <v>-2.155327250520871</v>
      </c>
      <c r="V137" s="39">
        <f t="shared" si="27"/>
        <v>-2.011638767152813</v>
      </c>
      <c r="W137" s="39">
        <f t="shared" si="28"/>
        <v>3.0174581507292193</v>
      </c>
      <c r="X137" s="39">
        <f t="shared" si="29"/>
        <v>-3.161146634097277</v>
      </c>
      <c r="Y137" s="39">
        <f t="shared" si="30"/>
        <v>-5.7475393347223225</v>
      </c>
      <c r="Z137" s="39">
        <f t="shared" si="31"/>
        <v>-7.902866585243192</v>
      </c>
    </row>
    <row r="138" spans="1:26" ht="12.75">
      <c r="A138">
        <v>48022</v>
      </c>
      <c r="B138" t="s">
        <v>109</v>
      </c>
      <c r="C138">
        <v>7522</v>
      </c>
      <c r="D138">
        <v>44</v>
      </c>
      <c r="E138">
        <v>93</v>
      </c>
      <c r="F138">
        <v>-49</v>
      </c>
      <c r="G138">
        <v>67</v>
      </c>
      <c r="H138">
        <v>233</v>
      </c>
      <c r="I138">
        <v>15</v>
      </c>
      <c r="J138" s="38">
        <f t="shared" si="19"/>
        <v>315</v>
      </c>
      <c r="K138">
        <v>20</v>
      </c>
      <c r="L138">
        <v>226</v>
      </c>
      <c r="M138">
        <v>26</v>
      </c>
      <c r="N138" s="38">
        <f t="shared" si="20"/>
        <v>272</v>
      </c>
      <c r="O138" s="54">
        <f t="shared" si="21"/>
        <v>43</v>
      </c>
      <c r="P138" s="38">
        <f t="shared" si="22"/>
        <v>-6</v>
      </c>
      <c r="Q138">
        <v>2</v>
      </c>
      <c r="R138" s="38">
        <f t="shared" si="23"/>
        <v>7518</v>
      </c>
      <c r="S138" s="39">
        <f t="shared" si="24"/>
        <v>5.8510638297872335</v>
      </c>
      <c r="T138" s="39">
        <f t="shared" si="25"/>
        <v>12.367021276595745</v>
      </c>
      <c r="U138" s="39">
        <f t="shared" si="26"/>
        <v>5.718085106382978</v>
      </c>
      <c r="V138" s="39">
        <f t="shared" si="27"/>
        <v>0.9308510638297873</v>
      </c>
      <c r="W138" s="39">
        <f t="shared" si="28"/>
        <v>6.25</v>
      </c>
      <c r="X138" s="39">
        <f t="shared" si="29"/>
        <v>-1.4627659574468084</v>
      </c>
      <c r="Y138" s="39">
        <f t="shared" si="30"/>
        <v>-6.51595744680851</v>
      </c>
      <c r="Z138" s="39">
        <f t="shared" si="31"/>
        <v>-0.7978723404255319</v>
      </c>
    </row>
    <row r="139" spans="1:26" ht="12.75">
      <c r="A139">
        <v>48024</v>
      </c>
      <c r="B139" t="s">
        <v>110</v>
      </c>
      <c r="C139">
        <v>10162</v>
      </c>
      <c r="D139">
        <v>80</v>
      </c>
      <c r="E139">
        <v>103</v>
      </c>
      <c r="F139">
        <v>-23</v>
      </c>
      <c r="G139">
        <v>72</v>
      </c>
      <c r="H139">
        <v>335</v>
      </c>
      <c r="I139">
        <v>16</v>
      </c>
      <c r="J139" s="38">
        <f t="shared" si="19"/>
        <v>423</v>
      </c>
      <c r="K139">
        <v>40</v>
      </c>
      <c r="L139">
        <v>326</v>
      </c>
      <c r="M139">
        <v>179</v>
      </c>
      <c r="N139" s="38">
        <f t="shared" si="20"/>
        <v>545</v>
      </c>
      <c r="O139" s="54">
        <f t="shared" si="21"/>
        <v>-122</v>
      </c>
      <c r="P139" s="38">
        <f t="shared" si="22"/>
        <v>-145</v>
      </c>
      <c r="Q139">
        <v>-1</v>
      </c>
      <c r="R139" s="38">
        <f t="shared" si="23"/>
        <v>10016</v>
      </c>
      <c r="S139" s="39">
        <f t="shared" si="24"/>
        <v>7.929428089999009</v>
      </c>
      <c r="T139" s="39">
        <f t="shared" si="25"/>
        <v>10.209138665873724</v>
      </c>
      <c r="U139" s="39">
        <f t="shared" si="26"/>
        <v>-12.092377837248488</v>
      </c>
      <c r="V139" s="39">
        <f t="shared" si="27"/>
        <v>0.8920606601248885</v>
      </c>
      <c r="W139" s="39">
        <f t="shared" si="28"/>
        <v>3.1717712359996035</v>
      </c>
      <c r="X139" s="39">
        <f t="shared" si="29"/>
        <v>-16.156209733372982</v>
      </c>
      <c r="Y139" s="39">
        <f t="shared" si="30"/>
        <v>-2.279710575874715</v>
      </c>
      <c r="Z139" s="39">
        <f t="shared" si="31"/>
        <v>-14.372088413123205</v>
      </c>
    </row>
    <row r="140" spans="1:26" ht="12.75">
      <c r="A140">
        <v>48025</v>
      </c>
      <c r="B140" t="s">
        <v>111</v>
      </c>
      <c r="C140">
        <v>919</v>
      </c>
      <c r="D140">
        <v>5</v>
      </c>
      <c r="E140">
        <v>10</v>
      </c>
      <c r="F140">
        <v>-5</v>
      </c>
      <c r="G140">
        <v>6</v>
      </c>
      <c r="H140">
        <v>35</v>
      </c>
      <c r="I140">
        <v>0</v>
      </c>
      <c r="J140" s="38">
        <f t="shared" si="19"/>
        <v>41</v>
      </c>
      <c r="K140">
        <v>4</v>
      </c>
      <c r="L140">
        <v>49</v>
      </c>
      <c r="M140">
        <v>8</v>
      </c>
      <c r="N140" s="38">
        <f t="shared" si="20"/>
        <v>61</v>
      </c>
      <c r="O140" s="54">
        <f t="shared" si="21"/>
        <v>-20</v>
      </c>
      <c r="P140" s="38">
        <f t="shared" si="22"/>
        <v>-25</v>
      </c>
      <c r="Q140">
        <v>1</v>
      </c>
      <c r="R140" s="38">
        <f t="shared" si="23"/>
        <v>895</v>
      </c>
      <c r="S140" s="39">
        <f t="shared" si="24"/>
        <v>5.512679162072767</v>
      </c>
      <c r="T140" s="39">
        <f t="shared" si="25"/>
        <v>11.025358324145534</v>
      </c>
      <c r="U140" s="39">
        <f t="shared" si="26"/>
        <v>-22.05071664829107</v>
      </c>
      <c r="V140" s="39">
        <f t="shared" si="27"/>
        <v>-15.435501653803748</v>
      </c>
      <c r="W140" s="39">
        <f t="shared" si="28"/>
        <v>2.205071664829107</v>
      </c>
      <c r="X140" s="39">
        <f t="shared" si="29"/>
        <v>-8.820286659316428</v>
      </c>
      <c r="Y140" s="39">
        <f t="shared" si="30"/>
        <v>-5.512679162072767</v>
      </c>
      <c r="Z140" s="39">
        <f t="shared" si="31"/>
        <v>-27.563395810363836</v>
      </c>
    </row>
    <row r="141" spans="1:26" ht="12.75">
      <c r="A141">
        <v>48026</v>
      </c>
      <c r="B141" t="s">
        <v>112</v>
      </c>
      <c r="C141">
        <v>1532</v>
      </c>
      <c r="D141">
        <v>7</v>
      </c>
      <c r="E141">
        <v>26</v>
      </c>
      <c r="F141">
        <v>-19</v>
      </c>
      <c r="G141">
        <v>8</v>
      </c>
      <c r="H141">
        <v>23</v>
      </c>
      <c r="I141">
        <v>2</v>
      </c>
      <c r="J141" s="38">
        <f t="shared" si="19"/>
        <v>33</v>
      </c>
      <c r="K141">
        <v>3</v>
      </c>
      <c r="L141">
        <v>41</v>
      </c>
      <c r="M141">
        <v>0</v>
      </c>
      <c r="N141" s="38">
        <f t="shared" si="20"/>
        <v>44</v>
      </c>
      <c r="O141" s="54">
        <f t="shared" si="21"/>
        <v>-11</v>
      </c>
      <c r="P141" s="38">
        <f t="shared" si="22"/>
        <v>-30</v>
      </c>
      <c r="Q141">
        <v>0</v>
      </c>
      <c r="R141" s="38">
        <f t="shared" si="23"/>
        <v>1502</v>
      </c>
      <c r="S141" s="39">
        <f t="shared" si="24"/>
        <v>4.614370468029005</v>
      </c>
      <c r="T141" s="39">
        <f t="shared" si="25"/>
        <v>17.139090309822016</v>
      </c>
      <c r="U141" s="39">
        <f t="shared" si="26"/>
        <v>-7.251153592617007</v>
      </c>
      <c r="V141" s="39">
        <f t="shared" si="27"/>
        <v>-11.865524060646012</v>
      </c>
      <c r="W141" s="39">
        <f t="shared" si="28"/>
        <v>3.2959789057350033</v>
      </c>
      <c r="X141" s="39">
        <f t="shared" si="29"/>
        <v>1.3183915622940012</v>
      </c>
      <c r="Y141" s="39">
        <f t="shared" si="30"/>
        <v>-12.524719841793011</v>
      </c>
      <c r="Z141" s="39">
        <f t="shared" si="31"/>
        <v>-19.77587343441002</v>
      </c>
    </row>
    <row r="142" spans="1:26" ht="12.75">
      <c r="A142">
        <v>48027</v>
      </c>
      <c r="B142" t="s">
        <v>113</v>
      </c>
      <c r="C142">
        <v>1834</v>
      </c>
      <c r="D142">
        <v>10</v>
      </c>
      <c r="E142">
        <v>29</v>
      </c>
      <c r="F142">
        <v>-19</v>
      </c>
      <c r="G142">
        <v>10</v>
      </c>
      <c r="H142">
        <v>51</v>
      </c>
      <c r="I142">
        <v>1</v>
      </c>
      <c r="J142" s="38">
        <f t="shared" si="19"/>
        <v>62</v>
      </c>
      <c r="K142">
        <v>8</v>
      </c>
      <c r="L142">
        <v>57</v>
      </c>
      <c r="M142">
        <v>0</v>
      </c>
      <c r="N142" s="38">
        <f t="shared" si="20"/>
        <v>65</v>
      </c>
      <c r="O142" s="54">
        <f t="shared" si="21"/>
        <v>-3</v>
      </c>
      <c r="P142" s="38">
        <f t="shared" si="22"/>
        <v>-22</v>
      </c>
      <c r="Q142">
        <v>-1</v>
      </c>
      <c r="R142" s="38">
        <f t="shared" si="23"/>
        <v>1811</v>
      </c>
      <c r="S142" s="39">
        <f t="shared" si="24"/>
        <v>5.486968449931412</v>
      </c>
      <c r="T142" s="39">
        <f t="shared" si="25"/>
        <v>15.912208504801097</v>
      </c>
      <c r="U142" s="39">
        <f t="shared" si="26"/>
        <v>-1.646090534979424</v>
      </c>
      <c r="V142" s="39">
        <f t="shared" si="27"/>
        <v>-3.292181069958848</v>
      </c>
      <c r="W142" s="39">
        <f t="shared" si="28"/>
        <v>1.0973936899862826</v>
      </c>
      <c r="X142" s="39">
        <f t="shared" si="29"/>
        <v>0.5486968449931413</v>
      </c>
      <c r="Y142" s="39">
        <f t="shared" si="30"/>
        <v>-10.425240054869684</v>
      </c>
      <c r="Z142" s="39">
        <f t="shared" si="31"/>
        <v>-12.071330589849108</v>
      </c>
    </row>
    <row r="143" spans="1:26" ht="12.75">
      <c r="A143">
        <v>48028</v>
      </c>
      <c r="B143" t="s">
        <v>114</v>
      </c>
      <c r="C143">
        <v>7379</v>
      </c>
      <c r="D143">
        <v>54</v>
      </c>
      <c r="E143">
        <v>95</v>
      </c>
      <c r="F143">
        <v>-41</v>
      </c>
      <c r="G143">
        <v>28</v>
      </c>
      <c r="H143">
        <v>279</v>
      </c>
      <c r="I143">
        <v>2</v>
      </c>
      <c r="J143" s="38">
        <f t="shared" si="19"/>
        <v>309</v>
      </c>
      <c r="K143">
        <v>14</v>
      </c>
      <c r="L143">
        <v>233</v>
      </c>
      <c r="M143">
        <v>19</v>
      </c>
      <c r="N143" s="38">
        <f t="shared" si="20"/>
        <v>266</v>
      </c>
      <c r="O143" s="54">
        <f t="shared" si="21"/>
        <v>43</v>
      </c>
      <c r="P143" s="38">
        <f t="shared" si="22"/>
        <v>2</v>
      </c>
      <c r="Q143">
        <v>-3</v>
      </c>
      <c r="R143" s="38">
        <f t="shared" si="23"/>
        <v>7378</v>
      </c>
      <c r="S143" s="39">
        <f t="shared" si="24"/>
        <v>7.318560683065664</v>
      </c>
      <c r="T143" s="39">
        <f t="shared" si="25"/>
        <v>12.875245646134037</v>
      </c>
      <c r="U143" s="39">
        <f t="shared" si="26"/>
        <v>5.827742766144881</v>
      </c>
      <c r="V143" s="39">
        <f t="shared" si="27"/>
        <v>6.23432947075964</v>
      </c>
      <c r="W143" s="39">
        <f t="shared" si="28"/>
        <v>1.8974046215355425</v>
      </c>
      <c r="X143" s="39">
        <f t="shared" si="29"/>
        <v>-2.3039913261503018</v>
      </c>
      <c r="Y143" s="39">
        <f t="shared" si="30"/>
        <v>-5.556684963068374</v>
      </c>
      <c r="Z143" s="39">
        <f t="shared" si="31"/>
        <v>0.27105780307650607</v>
      </c>
    </row>
    <row r="144" spans="1:26" ht="12.75">
      <c r="A144">
        <v>48030</v>
      </c>
      <c r="B144" t="s">
        <v>115</v>
      </c>
      <c r="C144">
        <v>6736</v>
      </c>
      <c r="D144">
        <v>44</v>
      </c>
      <c r="E144">
        <v>64</v>
      </c>
      <c r="F144">
        <v>-20</v>
      </c>
      <c r="G144">
        <v>28</v>
      </c>
      <c r="H144">
        <v>182</v>
      </c>
      <c r="I144">
        <v>4</v>
      </c>
      <c r="J144" s="38">
        <f t="shared" si="19"/>
        <v>214</v>
      </c>
      <c r="K144">
        <v>15</v>
      </c>
      <c r="L144">
        <v>205</v>
      </c>
      <c r="M144">
        <v>6</v>
      </c>
      <c r="N144" s="38">
        <f t="shared" si="20"/>
        <v>226</v>
      </c>
      <c r="O144" s="54">
        <f t="shared" si="21"/>
        <v>-12</v>
      </c>
      <c r="P144" s="38">
        <f t="shared" si="22"/>
        <v>-32</v>
      </c>
      <c r="Q144">
        <v>5</v>
      </c>
      <c r="R144" s="38">
        <f t="shared" si="23"/>
        <v>6709</v>
      </c>
      <c r="S144" s="39">
        <f t="shared" si="24"/>
        <v>6.545184083302344</v>
      </c>
      <c r="T144" s="39">
        <f t="shared" si="25"/>
        <v>9.52026775753068</v>
      </c>
      <c r="U144" s="39">
        <f t="shared" si="26"/>
        <v>-1.7850502045370027</v>
      </c>
      <c r="V144" s="39">
        <f t="shared" si="27"/>
        <v>-3.4213462253625884</v>
      </c>
      <c r="W144" s="39">
        <f t="shared" si="28"/>
        <v>1.9338043882484195</v>
      </c>
      <c r="X144" s="39">
        <f t="shared" si="29"/>
        <v>-0.29750836742283376</v>
      </c>
      <c r="Y144" s="39">
        <f t="shared" si="30"/>
        <v>-2.9750836742283377</v>
      </c>
      <c r="Z144" s="39">
        <f t="shared" si="31"/>
        <v>-4.76013387876534</v>
      </c>
    </row>
    <row r="145" spans="1:26" ht="12.75">
      <c r="A145">
        <v>48031</v>
      </c>
      <c r="B145" t="s">
        <v>116</v>
      </c>
      <c r="C145">
        <v>551</v>
      </c>
      <c r="D145">
        <v>1</v>
      </c>
      <c r="E145">
        <v>9</v>
      </c>
      <c r="F145">
        <v>-8</v>
      </c>
      <c r="G145">
        <v>4</v>
      </c>
      <c r="H145">
        <v>15</v>
      </c>
      <c r="I145">
        <v>0</v>
      </c>
      <c r="J145" s="38">
        <f t="shared" si="19"/>
        <v>19</v>
      </c>
      <c r="K145">
        <v>2</v>
      </c>
      <c r="L145">
        <v>10</v>
      </c>
      <c r="M145">
        <v>0</v>
      </c>
      <c r="N145" s="38">
        <f t="shared" si="20"/>
        <v>12</v>
      </c>
      <c r="O145" s="54">
        <f t="shared" si="21"/>
        <v>7</v>
      </c>
      <c r="P145" s="38">
        <f t="shared" si="22"/>
        <v>-1</v>
      </c>
      <c r="Q145">
        <v>0</v>
      </c>
      <c r="R145" s="38">
        <f t="shared" si="23"/>
        <v>550</v>
      </c>
      <c r="S145" s="39">
        <f t="shared" si="24"/>
        <v>1.8165304268846503</v>
      </c>
      <c r="T145" s="39">
        <f t="shared" si="25"/>
        <v>16.34877384196185</v>
      </c>
      <c r="U145" s="39">
        <f t="shared" si="26"/>
        <v>12.715712988192553</v>
      </c>
      <c r="V145" s="39">
        <f t="shared" si="27"/>
        <v>9.082652134423252</v>
      </c>
      <c r="W145" s="39">
        <f t="shared" si="28"/>
        <v>3.6330608537693005</v>
      </c>
      <c r="X145" s="39">
        <f t="shared" si="29"/>
        <v>0</v>
      </c>
      <c r="Y145" s="39">
        <f t="shared" si="30"/>
        <v>-14.532243415077202</v>
      </c>
      <c r="Z145" s="39">
        <f t="shared" si="31"/>
        <v>-1.8165304268846503</v>
      </c>
    </row>
    <row r="146" spans="1:26" ht="12.75">
      <c r="A146">
        <v>48032</v>
      </c>
      <c r="B146" t="s">
        <v>117</v>
      </c>
      <c r="C146">
        <v>3910</v>
      </c>
      <c r="D146">
        <v>19</v>
      </c>
      <c r="E146">
        <v>53</v>
      </c>
      <c r="F146">
        <v>-34</v>
      </c>
      <c r="G146">
        <v>22</v>
      </c>
      <c r="H146">
        <v>132</v>
      </c>
      <c r="I146">
        <v>3</v>
      </c>
      <c r="J146" s="38">
        <f t="shared" si="19"/>
        <v>157</v>
      </c>
      <c r="K146">
        <v>4</v>
      </c>
      <c r="L146">
        <v>119</v>
      </c>
      <c r="M146">
        <v>8</v>
      </c>
      <c r="N146" s="38">
        <f t="shared" si="20"/>
        <v>131</v>
      </c>
      <c r="O146" s="54">
        <f t="shared" si="21"/>
        <v>26</v>
      </c>
      <c r="P146" s="38">
        <f t="shared" si="22"/>
        <v>-8</v>
      </c>
      <c r="Q146">
        <v>14</v>
      </c>
      <c r="R146" s="38">
        <f t="shared" si="23"/>
        <v>3916</v>
      </c>
      <c r="S146" s="39">
        <f t="shared" si="24"/>
        <v>4.855609506772297</v>
      </c>
      <c r="T146" s="39">
        <f t="shared" si="25"/>
        <v>13.544594939943778</v>
      </c>
      <c r="U146" s="39">
        <f t="shared" si="26"/>
        <v>6.644518272425249</v>
      </c>
      <c r="V146" s="39">
        <f t="shared" si="27"/>
        <v>3.3222591362126246</v>
      </c>
      <c r="W146" s="39">
        <f t="shared" si="28"/>
        <v>4.600051111679019</v>
      </c>
      <c r="X146" s="39">
        <f t="shared" si="29"/>
        <v>-1.277791975466394</v>
      </c>
      <c r="Y146" s="39">
        <f t="shared" si="30"/>
        <v>-8.68898543317148</v>
      </c>
      <c r="Z146" s="39">
        <f t="shared" si="31"/>
        <v>-2.0444671607462306</v>
      </c>
    </row>
    <row r="147" spans="1:26" ht="12.75">
      <c r="A147">
        <v>48033</v>
      </c>
      <c r="B147" t="s">
        <v>118</v>
      </c>
      <c r="C147">
        <v>10620</v>
      </c>
      <c r="D147">
        <v>63</v>
      </c>
      <c r="E147">
        <v>138</v>
      </c>
      <c r="F147">
        <v>-75</v>
      </c>
      <c r="G147">
        <v>47</v>
      </c>
      <c r="H147">
        <v>304</v>
      </c>
      <c r="I147">
        <v>6</v>
      </c>
      <c r="J147" s="38">
        <f t="shared" si="19"/>
        <v>357</v>
      </c>
      <c r="K147">
        <v>36</v>
      </c>
      <c r="L147">
        <v>293</v>
      </c>
      <c r="M147">
        <v>25</v>
      </c>
      <c r="N147" s="38">
        <f t="shared" si="20"/>
        <v>354</v>
      </c>
      <c r="O147" s="54">
        <f t="shared" si="21"/>
        <v>3</v>
      </c>
      <c r="P147" s="38">
        <f t="shared" si="22"/>
        <v>-72</v>
      </c>
      <c r="Q147">
        <v>7</v>
      </c>
      <c r="R147" s="38">
        <f t="shared" si="23"/>
        <v>10555</v>
      </c>
      <c r="S147" s="39">
        <f t="shared" si="24"/>
        <v>5.950413223140496</v>
      </c>
      <c r="T147" s="39">
        <f t="shared" si="25"/>
        <v>13.034238488783943</v>
      </c>
      <c r="U147" s="39">
        <f t="shared" si="26"/>
        <v>0.28335301062573787</v>
      </c>
      <c r="V147" s="39">
        <f t="shared" si="27"/>
        <v>1.0389610389610389</v>
      </c>
      <c r="W147" s="39">
        <f t="shared" si="28"/>
        <v>1.0389610389610389</v>
      </c>
      <c r="X147" s="39">
        <f t="shared" si="29"/>
        <v>-1.79456906729634</v>
      </c>
      <c r="Y147" s="39">
        <f t="shared" si="30"/>
        <v>-7.083825265643448</v>
      </c>
      <c r="Z147" s="39">
        <f t="shared" si="31"/>
        <v>-6.800472255017709</v>
      </c>
    </row>
    <row r="148" spans="1:26" ht="12.75">
      <c r="A148">
        <v>48035</v>
      </c>
      <c r="B148" t="s">
        <v>119</v>
      </c>
      <c r="C148">
        <v>8358</v>
      </c>
      <c r="D148">
        <v>58</v>
      </c>
      <c r="E148">
        <v>94</v>
      </c>
      <c r="F148">
        <v>-36</v>
      </c>
      <c r="G148">
        <v>46</v>
      </c>
      <c r="H148">
        <v>315</v>
      </c>
      <c r="I148">
        <v>8</v>
      </c>
      <c r="J148" s="38">
        <f t="shared" si="19"/>
        <v>369</v>
      </c>
      <c r="K148">
        <v>10</v>
      </c>
      <c r="L148">
        <v>264</v>
      </c>
      <c r="M148">
        <v>22</v>
      </c>
      <c r="N148" s="38">
        <f t="shared" si="20"/>
        <v>296</v>
      </c>
      <c r="O148" s="54">
        <f t="shared" si="21"/>
        <v>73</v>
      </c>
      <c r="P148" s="38">
        <f t="shared" si="22"/>
        <v>37</v>
      </c>
      <c r="Q148">
        <v>1</v>
      </c>
      <c r="R148" s="38">
        <f t="shared" si="23"/>
        <v>8396</v>
      </c>
      <c r="S148" s="39">
        <f t="shared" si="24"/>
        <v>6.923719708726274</v>
      </c>
      <c r="T148" s="39">
        <f t="shared" si="25"/>
        <v>11.22120090724603</v>
      </c>
      <c r="U148" s="39">
        <f t="shared" si="26"/>
        <v>8.714336874776173</v>
      </c>
      <c r="V148" s="39">
        <f t="shared" si="27"/>
        <v>6.088098364569655</v>
      </c>
      <c r="W148" s="39">
        <f t="shared" si="28"/>
        <v>4.2974811985197565</v>
      </c>
      <c r="X148" s="39">
        <f t="shared" si="29"/>
        <v>-1.6712426883132387</v>
      </c>
      <c r="Y148" s="39">
        <f t="shared" si="30"/>
        <v>-4.2974811985197565</v>
      </c>
      <c r="Z148" s="39">
        <f t="shared" si="31"/>
        <v>4.416855676256416</v>
      </c>
    </row>
    <row r="149" spans="1:26" ht="12.75">
      <c r="A149">
        <v>48036</v>
      </c>
      <c r="B149" t="s">
        <v>120</v>
      </c>
      <c r="C149">
        <v>4371</v>
      </c>
      <c r="D149">
        <v>27</v>
      </c>
      <c r="E149">
        <v>61</v>
      </c>
      <c r="F149">
        <v>-34</v>
      </c>
      <c r="G149">
        <v>30</v>
      </c>
      <c r="H149">
        <v>161</v>
      </c>
      <c r="I149">
        <v>2</v>
      </c>
      <c r="J149" s="38">
        <f t="shared" si="19"/>
        <v>193</v>
      </c>
      <c r="K149">
        <v>14</v>
      </c>
      <c r="L149">
        <v>165</v>
      </c>
      <c r="M149">
        <v>19</v>
      </c>
      <c r="N149" s="38">
        <f t="shared" si="20"/>
        <v>198</v>
      </c>
      <c r="O149" s="54">
        <f t="shared" si="21"/>
        <v>-5</v>
      </c>
      <c r="P149" s="38">
        <f t="shared" si="22"/>
        <v>-39</v>
      </c>
      <c r="Q149">
        <v>-2</v>
      </c>
      <c r="R149" s="38">
        <f t="shared" si="23"/>
        <v>4330</v>
      </c>
      <c r="S149" s="39">
        <f t="shared" si="24"/>
        <v>6.206183197333639</v>
      </c>
      <c r="T149" s="39">
        <f t="shared" si="25"/>
        <v>14.02137685323526</v>
      </c>
      <c r="U149" s="39">
        <f t="shared" si="26"/>
        <v>-1.1492931846914147</v>
      </c>
      <c r="V149" s="39">
        <f t="shared" si="27"/>
        <v>-0.9194345477531318</v>
      </c>
      <c r="W149" s="39">
        <f t="shared" si="28"/>
        <v>3.6777381910125273</v>
      </c>
      <c r="X149" s="39">
        <f t="shared" si="29"/>
        <v>-3.9075968279508104</v>
      </c>
      <c r="Y149" s="39">
        <f t="shared" si="30"/>
        <v>-7.815193655901621</v>
      </c>
      <c r="Z149" s="39">
        <f t="shared" si="31"/>
        <v>-8.964486840593034</v>
      </c>
    </row>
    <row r="150" spans="1:26" ht="12.75">
      <c r="A150">
        <v>48037</v>
      </c>
      <c r="B150" t="s">
        <v>121</v>
      </c>
      <c r="C150">
        <v>3621</v>
      </c>
      <c r="D150">
        <v>17</v>
      </c>
      <c r="E150">
        <v>30</v>
      </c>
      <c r="F150">
        <v>-13</v>
      </c>
      <c r="G150">
        <v>21</v>
      </c>
      <c r="H150">
        <v>123</v>
      </c>
      <c r="I150">
        <v>5</v>
      </c>
      <c r="J150" s="38">
        <f t="shared" si="19"/>
        <v>149</v>
      </c>
      <c r="K150">
        <v>4</v>
      </c>
      <c r="L150">
        <v>97</v>
      </c>
      <c r="M150">
        <v>5</v>
      </c>
      <c r="N150" s="38">
        <f t="shared" si="20"/>
        <v>106</v>
      </c>
      <c r="O150" s="54">
        <f t="shared" si="21"/>
        <v>43</v>
      </c>
      <c r="P150" s="38">
        <f t="shared" si="22"/>
        <v>30</v>
      </c>
      <c r="Q150">
        <v>0</v>
      </c>
      <c r="R150" s="38">
        <f t="shared" si="23"/>
        <v>3651</v>
      </c>
      <c r="S150" s="39">
        <f t="shared" si="24"/>
        <v>4.675467546754676</v>
      </c>
      <c r="T150" s="39">
        <f t="shared" si="25"/>
        <v>8.25082508250825</v>
      </c>
      <c r="U150" s="39">
        <f t="shared" si="26"/>
        <v>11.826182618261827</v>
      </c>
      <c r="V150" s="39">
        <f t="shared" si="27"/>
        <v>7.150715071507151</v>
      </c>
      <c r="W150" s="39">
        <f t="shared" si="28"/>
        <v>4.675467546754676</v>
      </c>
      <c r="X150" s="39">
        <f t="shared" si="29"/>
        <v>0</v>
      </c>
      <c r="Y150" s="39">
        <f t="shared" si="30"/>
        <v>-3.5753575357535756</v>
      </c>
      <c r="Z150" s="39">
        <f t="shared" si="31"/>
        <v>8.25082508250825</v>
      </c>
    </row>
    <row r="151" spans="1:26" ht="12.75">
      <c r="A151">
        <v>48038</v>
      </c>
      <c r="B151" t="s">
        <v>283</v>
      </c>
      <c r="C151">
        <v>8787</v>
      </c>
      <c r="D151">
        <v>44</v>
      </c>
      <c r="E151">
        <v>93</v>
      </c>
      <c r="F151">
        <v>-49</v>
      </c>
      <c r="G151">
        <v>55</v>
      </c>
      <c r="H151">
        <v>195</v>
      </c>
      <c r="I151">
        <v>5</v>
      </c>
      <c r="J151" s="38">
        <f t="shared" si="19"/>
        <v>255</v>
      </c>
      <c r="K151">
        <v>19</v>
      </c>
      <c r="L151">
        <v>222</v>
      </c>
      <c r="M151">
        <v>38</v>
      </c>
      <c r="N151" s="38">
        <f t="shared" si="20"/>
        <v>279</v>
      </c>
      <c r="O151" s="54">
        <f t="shared" si="21"/>
        <v>-24</v>
      </c>
      <c r="P151" s="38">
        <f t="shared" si="22"/>
        <v>-73</v>
      </c>
      <c r="Q151">
        <v>1</v>
      </c>
      <c r="R151" s="38">
        <f t="shared" si="23"/>
        <v>8715</v>
      </c>
      <c r="S151" s="39">
        <f t="shared" si="24"/>
        <v>5.027996800365673</v>
      </c>
      <c r="T151" s="39">
        <f t="shared" si="25"/>
        <v>10.62735687350017</v>
      </c>
      <c r="U151" s="39">
        <f t="shared" si="26"/>
        <v>-2.742543709290367</v>
      </c>
      <c r="V151" s="39">
        <f t="shared" si="27"/>
        <v>-3.0853616729516626</v>
      </c>
      <c r="W151" s="39">
        <f t="shared" si="28"/>
        <v>4.11381556393555</v>
      </c>
      <c r="X151" s="39">
        <f t="shared" si="29"/>
        <v>-3.7709976002742542</v>
      </c>
      <c r="Y151" s="39">
        <f t="shared" si="30"/>
        <v>-5.599360073134498</v>
      </c>
      <c r="Z151" s="39">
        <f t="shared" si="31"/>
        <v>-8.341903782424867</v>
      </c>
    </row>
    <row r="152" spans="1:26" ht="12.75">
      <c r="A152">
        <v>48039</v>
      </c>
      <c r="B152" t="s">
        <v>122</v>
      </c>
      <c r="C152">
        <v>561</v>
      </c>
      <c r="D152">
        <v>5</v>
      </c>
      <c r="E152">
        <v>8</v>
      </c>
      <c r="F152">
        <v>-3</v>
      </c>
      <c r="G152">
        <v>0</v>
      </c>
      <c r="H152">
        <v>22</v>
      </c>
      <c r="I152">
        <v>0</v>
      </c>
      <c r="J152" s="38">
        <f t="shared" si="19"/>
        <v>22</v>
      </c>
      <c r="K152">
        <v>2</v>
      </c>
      <c r="L152">
        <v>16</v>
      </c>
      <c r="M152">
        <v>2</v>
      </c>
      <c r="N152" s="38">
        <f t="shared" si="20"/>
        <v>20</v>
      </c>
      <c r="O152" s="54">
        <f t="shared" si="21"/>
        <v>2</v>
      </c>
      <c r="P152" s="38">
        <f t="shared" si="22"/>
        <v>-1</v>
      </c>
      <c r="Q152">
        <v>1</v>
      </c>
      <c r="R152" s="38">
        <f t="shared" si="23"/>
        <v>561</v>
      </c>
      <c r="S152" s="39">
        <f t="shared" si="24"/>
        <v>8.9126559714795</v>
      </c>
      <c r="T152" s="39">
        <f t="shared" si="25"/>
        <v>14.260249554367201</v>
      </c>
      <c r="U152" s="39">
        <f t="shared" si="26"/>
        <v>3.5650623885918002</v>
      </c>
      <c r="V152" s="39">
        <f t="shared" si="27"/>
        <v>10.695187165775401</v>
      </c>
      <c r="W152" s="39">
        <f t="shared" si="28"/>
        <v>-3.5650623885918002</v>
      </c>
      <c r="X152" s="39">
        <f t="shared" si="29"/>
        <v>-3.5650623885918002</v>
      </c>
      <c r="Y152" s="39">
        <f t="shared" si="30"/>
        <v>-5.347593582887701</v>
      </c>
      <c r="Z152" s="39">
        <f t="shared" si="31"/>
        <v>-1.7825311942959001</v>
      </c>
    </row>
    <row r="153" spans="1:26" ht="12.75">
      <c r="A153">
        <v>48041</v>
      </c>
      <c r="B153" t="s">
        <v>123</v>
      </c>
      <c r="C153">
        <v>26635</v>
      </c>
      <c r="D153">
        <v>140</v>
      </c>
      <c r="E153">
        <v>300</v>
      </c>
      <c r="F153">
        <v>-160</v>
      </c>
      <c r="G153">
        <v>145</v>
      </c>
      <c r="H153">
        <v>756</v>
      </c>
      <c r="I153">
        <v>38</v>
      </c>
      <c r="J153" s="38">
        <f t="shared" si="19"/>
        <v>939</v>
      </c>
      <c r="K153">
        <v>46</v>
      </c>
      <c r="L153">
        <v>673</v>
      </c>
      <c r="M153">
        <v>60</v>
      </c>
      <c r="N153" s="38">
        <f t="shared" si="20"/>
        <v>779</v>
      </c>
      <c r="O153" s="54">
        <f t="shared" si="21"/>
        <v>160</v>
      </c>
      <c r="P153" s="38">
        <f t="shared" si="22"/>
        <v>0</v>
      </c>
      <c r="Q153">
        <v>2</v>
      </c>
      <c r="R153" s="38">
        <f t="shared" si="23"/>
        <v>26637</v>
      </c>
      <c r="S153" s="39">
        <f t="shared" si="24"/>
        <v>5.256044451118787</v>
      </c>
      <c r="T153" s="39">
        <f t="shared" si="25"/>
        <v>11.262952395254542</v>
      </c>
      <c r="U153" s="39">
        <f t="shared" si="26"/>
        <v>6.006907944135756</v>
      </c>
      <c r="V153" s="39">
        <f t="shared" si="27"/>
        <v>3.1160834960204236</v>
      </c>
      <c r="W153" s="39">
        <f t="shared" si="28"/>
        <v>3.716774290433999</v>
      </c>
      <c r="X153" s="39">
        <f t="shared" si="29"/>
        <v>-0.8259498423186665</v>
      </c>
      <c r="Y153" s="39">
        <f t="shared" si="30"/>
        <v>-6.006907944135756</v>
      </c>
      <c r="Z153" s="39">
        <f t="shared" si="31"/>
        <v>0</v>
      </c>
    </row>
    <row r="154" spans="1:26" ht="12.75">
      <c r="A154">
        <v>48043</v>
      </c>
      <c r="B154" t="s">
        <v>124</v>
      </c>
      <c r="C154">
        <v>25656</v>
      </c>
      <c r="D154">
        <v>152</v>
      </c>
      <c r="E154">
        <v>292</v>
      </c>
      <c r="F154">
        <v>-140</v>
      </c>
      <c r="G154">
        <v>140</v>
      </c>
      <c r="H154">
        <v>785</v>
      </c>
      <c r="I154">
        <v>28</v>
      </c>
      <c r="J154" s="38">
        <f t="shared" si="19"/>
        <v>953</v>
      </c>
      <c r="K154">
        <v>18</v>
      </c>
      <c r="L154">
        <v>648</v>
      </c>
      <c r="M154">
        <v>134</v>
      </c>
      <c r="N154" s="38">
        <f t="shared" si="20"/>
        <v>800</v>
      </c>
      <c r="O154" s="54">
        <f t="shared" si="21"/>
        <v>153</v>
      </c>
      <c r="P154" s="38">
        <f t="shared" si="22"/>
        <v>13</v>
      </c>
      <c r="Q154">
        <v>9</v>
      </c>
      <c r="R154" s="38">
        <f t="shared" si="23"/>
        <v>25678</v>
      </c>
      <c r="S154" s="39">
        <f t="shared" si="24"/>
        <v>5.922001012973857</v>
      </c>
      <c r="T154" s="39">
        <f t="shared" si="25"/>
        <v>11.37647563018662</v>
      </c>
      <c r="U154" s="39">
        <f t="shared" si="26"/>
        <v>5.960961545953949</v>
      </c>
      <c r="V154" s="39">
        <f t="shared" si="27"/>
        <v>5.33759301827249</v>
      </c>
      <c r="W154" s="39">
        <f t="shared" si="28"/>
        <v>4.753185023571122</v>
      </c>
      <c r="X154" s="39">
        <f t="shared" si="29"/>
        <v>-4.129816495889664</v>
      </c>
      <c r="Y154" s="39">
        <f t="shared" si="30"/>
        <v>-5.454474617212764</v>
      </c>
      <c r="Z154" s="39">
        <f t="shared" si="31"/>
        <v>0.5064869287411852</v>
      </c>
    </row>
    <row r="155" spans="1:26" ht="12.75">
      <c r="A155">
        <v>48044</v>
      </c>
      <c r="B155" t="s">
        <v>125</v>
      </c>
      <c r="C155">
        <v>9508</v>
      </c>
      <c r="D155">
        <v>57</v>
      </c>
      <c r="E155">
        <v>101</v>
      </c>
      <c r="F155">
        <v>-44</v>
      </c>
      <c r="G155">
        <v>63</v>
      </c>
      <c r="H155">
        <v>358</v>
      </c>
      <c r="I155">
        <v>32</v>
      </c>
      <c r="J155" s="38">
        <f t="shared" si="19"/>
        <v>453</v>
      </c>
      <c r="K155">
        <v>31</v>
      </c>
      <c r="L155">
        <v>362</v>
      </c>
      <c r="M155">
        <v>35</v>
      </c>
      <c r="N155" s="38">
        <f t="shared" si="20"/>
        <v>428</v>
      </c>
      <c r="O155" s="54">
        <f t="shared" si="21"/>
        <v>25</v>
      </c>
      <c r="P155" s="38">
        <f t="shared" si="22"/>
        <v>-19</v>
      </c>
      <c r="Q155">
        <v>48</v>
      </c>
      <c r="R155" s="38">
        <f t="shared" si="23"/>
        <v>9537</v>
      </c>
      <c r="S155" s="39">
        <f t="shared" si="24"/>
        <v>5.985823050669468</v>
      </c>
      <c r="T155" s="39">
        <f t="shared" si="25"/>
        <v>10.606458388028354</v>
      </c>
      <c r="U155" s="39">
        <f t="shared" si="26"/>
        <v>2.625360987135731</v>
      </c>
      <c r="V155" s="39">
        <f t="shared" si="27"/>
        <v>-0.42005775794171696</v>
      </c>
      <c r="W155" s="39">
        <f t="shared" si="28"/>
        <v>3.3604620635337357</v>
      </c>
      <c r="X155" s="39">
        <f t="shared" si="29"/>
        <v>-0.31504331845628775</v>
      </c>
      <c r="Y155" s="39">
        <f t="shared" si="30"/>
        <v>-4.620635337358887</v>
      </c>
      <c r="Z155" s="39">
        <f t="shared" si="31"/>
        <v>-1.9952743502231556</v>
      </c>
    </row>
    <row r="156" spans="1:26" ht="12.75">
      <c r="A156">
        <v>48046</v>
      </c>
      <c r="B156" t="s">
        <v>126</v>
      </c>
      <c r="C156">
        <v>2631</v>
      </c>
      <c r="D156">
        <v>11</v>
      </c>
      <c r="E156">
        <v>23</v>
      </c>
      <c r="F156">
        <v>-12</v>
      </c>
      <c r="G156">
        <v>10</v>
      </c>
      <c r="H156">
        <v>117</v>
      </c>
      <c r="I156">
        <v>12</v>
      </c>
      <c r="J156" s="38">
        <f t="shared" si="19"/>
        <v>139</v>
      </c>
      <c r="K156">
        <v>0</v>
      </c>
      <c r="L156">
        <v>95</v>
      </c>
      <c r="M156">
        <v>8</v>
      </c>
      <c r="N156" s="38">
        <f t="shared" si="20"/>
        <v>103</v>
      </c>
      <c r="O156" s="54">
        <f t="shared" si="21"/>
        <v>36</v>
      </c>
      <c r="P156" s="38">
        <f t="shared" si="22"/>
        <v>24</v>
      </c>
      <c r="Q156">
        <v>3</v>
      </c>
      <c r="R156" s="38">
        <f t="shared" si="23"/>
        <v>2658</v>
      </c>
      <c r="S156" s="39">
        <f t="shared" si="24"/>
        <v>4.159576479485725</v>
      </c>
      <c r="T156" s="39">
        <f t="shared" si="25"/>
        <v>8.697296275288334</v>
      </c>
      <c r="U156" s="39">
        <f t="shared" si="26"/>
        <v>13.613159387407828</v>
      </c>
      <c r="V156" s="39">
        <f t="shared" si="27"/>
        <v>8.31915295897145</v>
      </c>
      <c r="W156" s="39">
        <f t="shared" si="28"/>
        <v>3.781433163168841</v>
      </c>
      <c r="X156" s="39">
        <f t="shared" si="29"/>
        <v>1.5125732652675363</v>
      </c>
      <c r="Y156" s="39">
        <f t="shared" si="30"/>
        <v>-4.53771979580261</v>
      </c>
      <c r="Z156" s="39">
        <f t="shared" si="31"/>
        <v>9.07543959160522</v>
      </c>
    </row>
    <row r="157" spans="1:26" ht="12.75">
      <c r="A157">
        <v>48049</v>
      </c>
      <c r="B157" t="s">
        <v>127</v>
      </c>
      <c r="C157">
        <v>4012</v>
      </c>
      <c r="D157">
        <v>29</v>
      </c>
      <c r="E157">
        <v>37</v>
      </c>
      <c r="F157">
        <v>-8</v>
      </c>
      <c r="G157">
        <v>35</v>
      </c>
      <c r="H157">
        <v>111</v>
      </c>
      <c r="I157">
        <v>4</v>
      </c>
      <c r="J157" s="38">
        <f t="shared" si="19"/>
        <v>150</v>
      </c>
      <c r="K157">
        <v>12</v>
      </c>
      <c r="L157">
        <v>135</v>
      </c>
      <c r="M157">
        <v>3</v>
      </c>
      <c r="N157" s="38">
        <f t="shared" si="20"/>
        <v>150</v>
      </c>
      <c r="O157" s="54">
        <f t="shared" si="21"/>
        <v>0</v>
      </c>
      <c r="P157" s="38">
        <f t="shared" si="22"/>
        <v>-8</v>
      </c>
      <c r="Q157">
        <v>1</v>
      </c>
      <c r="R157" s="38">
        <f t="shared" si="23"/>
        <v>4005</v>
      </c>
      <c r="S157" s="39">
        <f t="shared" si="24"/>
        <v>7.234626418859922</v>
      </c>
      <c r="T157" s="39">
        <f t="shared" si="25"/>
        <v>9.230385430959211</v>
      </c>
      <c r="U157" s="39">
        <f t="shared" si="26"/>
        <v>0</v>
      </c>
      <c r="V157" s="39">
        <f t="shared" si="27"/>
        <v>-5.987277036297867</v>
      </c>
      <c r="W157" s="39">
        <f t="shared" si="28"/>
        <v>5.737807159785456</v>
      </c>
      <c r="X157" s="39">
        <f t="shared" si="29"/>
        <v>0.24946987651241115</v>
      </c>
      <c r="Y157" s="39">
        <f t="shared" si="30"/>
        <v>-1.9957590120992892</v>
      </c>
      <c r="Z157" s="39">
        <f t="shared" si="31"/>
        <v>-1.9957590120992892</v>
      </c>
    </row>
    <row r="158" spans="1:26" ht="12.75">
      <c r="A158">
        <v>48050</v>
      </c>
      <c r="B158" t="s">
        <v>128</v>
      </c>
      <c r="C158">
        <v>7494</v>
      </c>
      <c r="D158">
        <v>38</v>
      </c>
      <c r="E158">
        <v>64</v>
      </c>
      <c r="F158">
        <v>-26</v>
      </c>
      <c r="G158">
        <v>44</v>
      </c>
      <c r="H158">
        <v>265</v>
      </c>
      <c r="I158">
        <v>24</v>
      </c>
      <c r="J158" s="38">
        <f t="shared" si="19"/>
        <v>333</v>
      </c>
      <c r="K158">
        <v>14</v>
      </c>
      <c r="L158">
        <v>241</v>
      </c>
      <c r="M158">
        <v>33</v>
      </c>
      <c r="N158" s="38">
        <f t="shared" si="20"/>
        <v>288</v>
      </c>
      <c r="O158" s="54">
        <f t="shared" si="21"/>
        <v>45</v>
      </c>
      <c r="P158" s="38">
        <f t="shared" si="22"/>
        <v>19</v>
      </c>
      <c r="Q158">
        <v>2</v>
      </c>
      <c r="R158" s="38">
        <f t="shared" si="23"/>
        <v>7515</v>
      </c>
      <c r="S158" s="39">
        <f t="shared" si="24"/>
        <v>5.063628489572923</v>
      </c>
      <c r="T158" s="39">
        <f t="shared" si="25"/>
        <v>8.528216403491239</v>
      </c>
      <c r="U158" s="39">
        <f t="shared" si="26"/>
        <v>5.996402158704777</v>
      </c>
      <c r="V158" s="39">
        <f t="shared" si="27"/>
        <v>3.1980811513092147</v>
      </c>
      <c r="W158" s="39">
        <f t="shared" si="28"/>
        <v>3.9976014391365178</v>
      </c>
      <c r="X158" s="39">
        <f t="shared" si="29"/>
        <v>-1.1992804317409553</v>
      </c>
      <c r="Y158" s="39">
        <f t="shared" si="30"/>
        <v>-3.4645879139183156</v>
      </c>
      <c r="Z158" s="39">
        <f t="shared" si="31"/>
        <v>2.5318142447864616</v>
      </c>
    </row>
    <row r="159" spans="1:26" ht="12.75">
      <c r="A159">
        <v>48052</v>
      </c>
      <c r="B159" t="s">
        <v>284</v>
      </c>
      <c r="C159">
        <v>12138</v>
      </c>
      <c r="D159">
        <v>71</v>
      </c>
      <c r="E159">
        <v>129</v>
      </c>
      <c r="F159">
        <v>-58</v>
      </c>
      <c r="G159">
        <v>63</v>
      </c>
      <c r="H159">
        <v>368</v>
      </c>
      <c r="I159">
        <v>7</v>
      </c>
      <c r="J159" s="38">
        <f t="shared" si="19"/>
        <v>438</v>
      </c>
      <c r="K159">
        <v>19</v>
      </c>
      <c r="L159">
        <v>322</v>
      </c>
      <c r="M159">
        <v>31</v>
      </c>
      <c r="N159" s="38">
        <f t="shared" si="20"/>
        <v>372</v>
      </c>
      <c r="O159" s="54">
        <f t="shared" si="21"/>
        <v>66</v>
      </c>
      <c r="P159" s="38">
        <f t="shared" si="22"/>
        <v>8</v>
      </c>
      <c r="Q159">
        <v>9</v>
      </c>
      <c r="R159" s="38">
        <f t="shared" si="23"/>
        <v>12155</v>
      </c>
      <c r="S159" s="39">
        <f t="shared" si="24"/>
        <v>5.845305231959824</v>
      </c>
      <c r="T159" s="39">
        <f t="shared" si="25"/>
        <v>10.620343308772075</v>
      </c>
      <c r="U159" s="39">
        <f t="shared" si="26"/>
        <v>5.433664018441527</v>
      </c>
      <c r="V159" s="39">
        <f t="shared" si="27"/>
        <v>3.7870991643683367</v>
      </c>
      <c r="W159" s="39">
        <f t="shared" si="28"/>
        <v>3.6224426789610176</v>
      </c>
      <c r="X159" s="39">
        <f t="shared" si="29"/>
        <v>-1.9758778248878277</v>
      </c>
      <c r="Y159" s="39">
        <f t="shared" si="30"/>
        <v>-4.775038076812251</v>
      </c>
      <c r="Z159" s="39">
        <f t="shared" si="31"/>
        <v>0.6586259416292759</v>
      </c>
    </row>
    <row r="160" spans="1:26" ht="12.75">
      <c r="A160">
        <v>48053</v>
      </c>
      <c r="B160" t="s">
        <v>285</v>
      </c>
      <c r="C160">
        <v>6224</v>
      </c>
      <c r="D160">
        <v>45</v>
      </c>
      <c r="E160">
        <v>66</v>
      </c>
      <c r="F160">
        <v>-21</v>
      </c>
      <c r="G160">
        <v>32</v>
      </c>
      <c r="H160">
        <v>141</v>
      </c>
      <c r="I160">
        <v>7</v>
      </c>
      <c r="J160" s="38">
        <f t="shared" si="19"/>
        <v>180</v>
      </c>
      <c r="K160">
        <v>11</v>
      </c>
      <c r="L160">
        <v>155</v>
      </c>
      <c r="M160">
        <v>24</v>
      </c>
      <c r="N160" s="38">
        <f t="shared" si="20"/>
        <v>190</v>
      </c>
      <c r="O160" s="54">
        <f t="shared" si="21"/>
        <v>-10</v>
      </c>
      <c r="P160" s="38">
        <f t="shared" si="22"/>
        <v>-31</v>
      </c>
      <c r="Q160">
        <v>5</v>
      </c>
      <c r="R160" s="38">
        <f t="shared" si="23"/>
        <v>6198</v>
      </c>
      <c r="S160" s="39">
        <f t="shared" si="24"/>
        <v>7.245210111093222</v>
      </c>
      <c r="T160" s="39">
        <f t="shared" si="25"/>
        <v>10.626308162936725</v>
      </c>
      <c r="U160" s="39">
        <f t="shared" si="26"/>
        <v>-1.6100466913540492</v>
      </c>
      <c r="V160" s="39">
        <f t="shared" si="27"/>
        <v>-2.254065367895669</v>
      </c>
      <c r="W160" s="39">
        <f t="shared" si="28"/>
        <v>3.3810980518435034</v>
      </c>
      <c r="X160" s="39">
        <f t="shared" si="29"/>
        <v>-2.737079375301884</v>
      </c>
      <c r="Y160" s="39">
        <f t="shared" si="30"/>
        <v>-3.3810980518435034</v>
      </c>
      <c r="Z160" s="39">
        <f t="shared" si="31"/>
        <v>-4.991144743197553</v>
      </c>
    </row>
    <row r="161" spans="1:26" ht="12.75">
      <c r="A161">
        <v>48054</v>
      </c>
      <c r="B161" t="s">
        <v>306</v>
      </c>
      <c r="C161">
        <v>6077</v>
      </c>
      <c r="D161">
        <v>30</v>
      </c>
      <c r="E161">
        <v>65</v>
      </c>
      <c r="F161">
        <v>-35</v>
      </c>
      <c r="G161">
        <v>41</v>
      </c>
      <c r="H161">
        <v>149</v>
      </c>
      <c r="I161">
        <v>31</v>
      </c>
      <c r="J161" s="38">
        <f t="shared" si="19"/>
        <v>221</v>
      </c>
      <c r="K161">
        <v>21</v>
      </c>
      <c r="L161">
        <v>133</v>
      </c>
      <c r="M161">
        <v>15</v>
      </c>
      <c r="N161" s="38">
        <f t="shared" si="20"/>
        <v>169</v>
      </c>
      <c r="O161" s="54">
        <f t="shared" si="21"/>
        <v>52</v>
      </c>
      <c r="P161" s="38">
        <f t="shared" si="22"/>
        <v>17</v>
      </c>
      <c r="Q161">
        <v>9</v>
      </c>
      <c r="R161" s="38">
        <f t="shared" si="23"/>
        <v>6103</v>
      </c>
      <c r="S161" s="39">
        <f t="shared" si="24"/>
        <v>4.926108374384237</v>
      </c>
      <c r="T161" s="39">
        <f t="shared" si="25"/>
        <v>10.673234811165846</v>
      </c>
      <c r="U161" s="39">
        <f t="shared" si="26"/>
        <v>8.538587848932677</v>
      </c>
      <c r="V161" s="39">
        <f t="shared" si="27"/>
        <v>2.6272577996715927</v>
      </c>
      <c r="W161" s="39">
        <f t="shared" si="28"/>
        <v>3.284072249589491</v>
      </c>
      <c r="X161" s="39">
        <f t="shared" si="29"/>
        <v>2.6272577996715927</v>
      </c>
      <c r="Y161" s="39">
        <f t="shared" si="30"/>
        <v>-5.747126436781609</v>
      </c>
      <c r="Z161" s="39">
        <f t="shared" si="31"/>
        <v>2.7914614121510675</v>
      </c>
    </row>
    <row r="162" spans="1:26" ht="12">
      <c r="A162" s="58"/>
      <c r="B162" s="58" t="s">
        <v>104</v>
      </c>
      <c r="C162" s="59">
        <f aca="true" t="shared" si="32" ref="C162:R162">SUM(C121:C161)</f>
        <v>519858</v>
      </c>
      <c r="D162" s="59">
        <f t="shared" si="32"/>
        <v>3202</v>
      </c>
      <c r="E162" s="59">
        <f t="shared" si="32"/>
        <v>6029</v>
      </c>
      <c r="F162" s="59">
        <f t="shared" si="32"/>
        <v>-2827</v>
      </c>
      <c r="G162" s="59">
        <f t="shared" si="32"/>
        <v>3771</v>
      </c>
      <c r="H162" s="59">
        <f t="shared" si="32"/>
        <v>14265</v>
      </c>
      <c r="I162" s="59">
        <f t="shared" si="32"/>
        <v>792</v>
      </c>
      <c r="J162" s="59">
        <f t="shared" si="32"/>
        <v>18828</v>
      </c>
      <c r="K162" s="46">
        <f t="shared" si="32"/>
        <v>1004</v>
      </c>
      <c r="L162" s="46">
        <f t="shared" si="32"/>
        <v>13644</v>
      </c>
      <c r="M162" s="46">
        <f t="shared" si="32"/>
        <v>3404</v>
      </c>
      <c r="N162" s="46">
        <f t="shared" si="32"/>
        <v>18052</v>
      </c>
      <c r="O162" s="46">
        <f t="shared" si="32"/>
        <v>776</v>
      </c>
      <c r="P162" s="46">
        <f t="shared" si="32"/>
        <v>-2051</v>
      </c>
      <c r="Q162" s="46">
        <f t="shared" si="32"/>
        <v>259</v>
      </c>
      <c r="R162" s="46">
        <f t="shared" si="32"/>
        <v>518066</v>
      </c>
      <c r="S162" s="47">
        <f t="shared" si="24"/>
        <v>6.17000859407818</v>
      </c>
      <c r="T162" s="47">
        <f t="shared" si="25"/>
        <v>11.617420928699982</v>
      </c>
      <c r="U162" s="47">
        <f t="shared" si="26"/>
        <v>1.4952925262350614</v>
      </c>
      <c r="V162" s="47">
        <f t="shared" si="27"/>
        <v>1.1966194056597594</v>
      </c>
      <c r="W162" s="47">
        <f t="shared" si="28"/>
        <v>5.331796933108783</v>
      </c>
      <c r="X162" s="47">
        <f t="shared" si="29"/>
        <v>-5.03312381253348</v>
      </c>
      <c r="Y162" s="47">
        <f t="shared" si="30"/>
        <v>-5.447412334621803</v>
      </c>
      <c r="Z162" s="47">
        <f t="shared" si="31"/>
        <v>-3.952119808386741</v>
      </c>
    </row>
    <row r="163" ht="12">
      <c r="A163" s="31"/>
    </row>
    <row r="164" ht="12">
      <c r="A164" s="31"/>
    </row>
    <row r="165" ht="12">
      <c r="A165" s="31"/>
    </row>
    <row r="166" ht="12">
      <c r="A166" s="31"/>
    </row>
    <row r="168" spans="1:10" ht="63" customHeight="1">
      <c r="A168" s="64" t="s">
        <v>312</v>
      </c>
      <c r="B168" s="65"/>
      <c r="C168" s="65"/>
      <c r="D168" s="65"/>
      <c r="E168" s="65"/>
      <c r="F168" s="65"/>
      <c r="G168" s="65"/>
      <c r="H168" s="65"/>
      <c r="I168" s="65"/>
      <c r="J168" s="65"/>
    </row>
    <row r="170" ht="13.5">
      <c r="A170" s="56" t="s">
        <v>313</v>
      </c>
    </row>
    <row r="172" ht="13.5">
      <c r="A172" s="56" t="s">
        <v>323</v>
      </c>
    </row>
  </sheetData>
  <mergeCells count="33">
    <mergeCell ref="Z3:Z6"/>
    <mergeCell ref="Y3:Y6"/>
    <mergeCell ref="U4:U6"/>
    <mergeCell ref="V4:V6"/>
    <mergeCell ref="W4:W6"/>
    <mergeCell ref="X4:X6"/>
    <mergeCell ref="Q3:Q6"/>
    <mergeCell ref="S3:S6"/>
    <mergeCell ref="T3:T6"/>
    <mergeCell ref="U3:X3"/>
    <mergeCell ref="Y60:Y63"/>
    <mergeCell ref="Z60:Z63"/>
    <mergeCell ref="U61:U63"/>
    <mergeCell ref="V61:V63"/>
    <mergeCell ref="W61:W63"/>
    <mergeCell ref="X61:X63"/>
    <mergeCell ref="U60:X60"/>
    <mergeCell ref="Y117:Y120"/>
    <mergeCell ref="Z117:Z120"/>
    <mergeCell ref="U118:U120"/>
    <mergeCell ref="V118:V120"/>
    <mergeCell ref="W118:W120"/>
    <mergeCell ref="X118:X120"/>
    <mergeCell ref="A168:J168"/>
    <mergeCell ref="A51:J51"/>
    <mergeCell ref="A108:E108"/>
    <mergeCell ref="U117:X117"/>
    <mergeCell ref="Q117:Q120"/>
    <mergeCell ref="S117:S120"/>
    <mergeCell ref="T117:T120"/>
    <mergeCell ref="Q60:Q63"/>
    <mergeCell ref="S60:S63"/>
    <mergeCell ref="T60:T63"/>
  </mergeCells>
  <printOptions/>
  <pageMargins left="0.75" right="0.75" top="0.2" bottom="0.2" header="0.21" footer="0.2"/>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AA135"/>
  <sheetViews>
    <sheetView workbookViewId="0" topLeftCell="A20">
      <selection activeCell="Q96" sqref="Q96:Q99"/>
    </sheetView>
  </sheetViews>
  <sheetFormatPr defaultColWidth="9.140625" defaultRowHeight="12.75"/>
  <cols>
    <col min="1" max="1" width="6.421875" style="37" customWidth="1"/>
    <col min="2" max="2" width="17.421875" style="37" customWidth="1"/>
    <col min="3" max="3" width="26.00390625" style="37" customWidth="1"/>
    <col min="4" max="8" width="9.140625" style="37" customWidth="1"/>
    <col min="9" max="16" width="9.28125" style="37" bestFit="1" customWidth="1"/>
    <col min="17" max="17" width="14.421875" style="37" customWidth="1"/>
    <col min="18" max="18" width="9.8515625" style="37" bestFit="1" customWidth="1"/>
    <col min="19" max="26" width="9.28125" style="37" bestFit="1" customWidth="1"/>
    <col min="27" max="16384" width="9.140625" style="37" customWidth="1"/>
  </cols>
  <sheetData>
    <row r="1" spans="1:18" s="4" customFormat="1" ht="14.25">
      <c r="A1" s="1" t="s">
        <v>325</v>
      </c>
      <c r="B1" s="2"/>
      <c r="C1" s="3"/>
      <c r="D1" s="3"/>
      <c r="E1" s="3"/>
      <c r="F1" s="3"/>
      <c r="G1" s="3"/>
      <c r="H1" s="3"/>
      <c r="I1" s="3"/>
      <c r="J1" s="3"/>
      <c r="K1" s="3"/>
      <c r="L1" s="3"/>
      <c r="M1" s="3"/>
      <c r="N1" s="3"/>
      <c r="O1" s="3"/>
      <c r="P1" s="3"/>
      <c r="Q1" s="3"/>
      <c r="R1" s="3"/>
    </row>
    <row r="2" spans="1:18" s="7" customFormat="1" ht="12">
      <c r="A2" s="6"/>
      <c r="C2" s="8"/>
      <c r="D2" s="8"/>
      <c r="E2" s="8"/>
      <c r="F2" s="8"/>
      <c r="G2" s="8"/>
      <c r="H2" s="8"/>
      <c r="I2" s="8"/>
      <c r="J2" s="8"/>
      <c r="K2" s="8"/>
      <c r="L2" s="8"/>
      <c r="M2" s="8"/>
      <c r="N2" s="8"/>
      <c r="O2" s="8"/>
      <c r="P2" s="8"/>
      <c r="Q2" s="8"/>
      <c r="R2" s="8"/>
    </row>
    <row r="3" spans="1:26" s="7" customFormat="1" ht="12.75" customHeight="1">
      <c r="A3" s="9"/>
      <c r="B3" s="9"/>
      <c r="C3" s="10"/>
      <c r="D3" s="11" t="s">
        <v>0</v>
      </c>
      <c r="E3" s="12"/>
      <c r="F3" s="13"/>
      <c r="G3" s="11" t="s">
        <v>1</v>
      </c>
      <c r="H3" s="12"/>
      <c r="I3" s="12"/>
      <c r="J3" s="12"/>
      <c r="K3" s="12"/>
      <c r="L3" s="12"/>
      <c r="M3" s="12"/>
      <c r="N3" s="12"/>
      <c r="O3" s="14"/>
      <c r="P3" s="10"/>
      <c r="Q3" s="77" t="s">
        <v>326</v>
      </c>
      <c r="R3" s="10"/>
      <c r="S3" s="69" t="s">
        <v>2</v>
      </c>
      <c r="T3" s="69" t="s">
        <v>3</v>
      </c>
      <c r="U3" s="66" t="s">
        <v>4</v>
      </c>
      <c r="V3" s="67"/>
      <c r="W3" s="67"/>
      <c r="X3" s="68"/>
      <c r="Y3" s="69" t="s">
        <v>6</v>
      </c>
      <c r="Z3" s="69" t="s">
        <v>5</v>
      </c>
    </row>
    <row r="4" spans="1:26" s="7" customFormat="1" ht="11.25" customHeight="1">
      <c r="A4" s="15" t="s">
        <v>280</v>
      </c>
      <c r="B4" s="15" t="s">
        <v>7</v>
      </c>
      <c r="C4" s="16" t="s">
        <v>8</v>
      </c>
      <c r="D4" s="17"/>
      <c r="E4" s="17"/>
      <c r="F4" s="17"/>
      <c r="G4" s="11" t="s">
        <v>9</v>
      </c>
      <c r="H4" s="12"/>
      <c r="I4" s="12"/>
      <c r="J4" s="13"/>
      <c r="K4" s="11" t="s">
        <v>10</v>
      </c>
      <c r="L4" s="12"/>
      <c r="M4" s="12"/>
      <c r="N4" s="13"/>
      <c r="O4" s="18"/>
      <c r="P4" s="16"/>
      <c r="Q4" s="78"/>
      <c r="R4" s="16" t="s">
        <v>8</v>
      </c>
      <c r="S4" s="70"/>
      <c r="T4" s="70"/>
      <c r="U4" s="72" t="s">
        <v>11</v>
      </c>
      <c r="V4" s="72" t="s">
        <v>12</v>
      </c>
      <c r="W4" s="72" t="s">
        <v>13</v>
      </c>
      <c r="X4" s="74" t="s">
        <v>14</v>
      </c>
      <c r="Y4" s="70"/>
      <c r="Z4" s="70"/>
    </row>
    <row r="5" spans="1:26" s="7" customFormat="1" ht="11.25" customHeight="1">
      <c r="A5" s="15" t="s">
        <v>281</v>
      </c>
      <c r="B5" s="15" t="s">
        <v>15</v>
      </c>
      <c r="C5" s="16" t="s">
        <v>16</v>
      </c>
      <c r="D5" s="19" t="s">
        <v>17</v>
      </c>
      <c r="E5" s="19" t="s">
        <v>18</v>
      </c>
      <c r="F5" s="19" t="s">
        <v>19</v>
      </c>
      <c r="G5" s="20" t="s">
        <v>20</v>
      </c>
      <c r="H5" s="20" t="s">
        <v>20</v>
      </c>
      <c r="I5" s="20" t="s">
        <v>21</v>
      </c>
      <c r="J5" s="20"/>
      <c r="K5" s="20" t="s">
        <v>22</v>
      </c>
      <c r="L5" s="20" t="s">
        <v>22</v>
      </c>
      <c r="M5" s="20" t="s">
        <v>21</v>
      </c>
      <c r="N5" s="20"/>
      <c r="O5" s="16" t="s">
        <v>19</v>
      </c>
      <c r="P5" s="16" t="s">
        <v>19</v>
      </c>
      <c r="Q5" s="78"/>
      <c r="R5" s="16" t="s">
        <v>16</v>
      </c>
      <c r="S5" s="70"/>
      <c r="T5" s="70"/>
      <c r="U5" s="73"/>
      <c r="V5" s="73"/>
      <c r="W5" s="73"/>
      <c r="X5" s="75"/>
      <c r="Y5" s="70"/>
      <c r="Z5" s="70"/>
    </row>
    <row r="6" spans="1:26" s="7" customFormat="1" ht="12.75" customHeight="1">
      <c r="A6" s="21"/>
      <c r="B6" s="21"/>
      <c r="C6" s="22" t="s">
        <v>308</v>
      </c>
      <c r="D6" s="23" t="s">
        <v>23</v>
      </c>
      <c r="E6" s="24"/>
      <c r="F6" s="24"/>
      <c r="G6" s="24" t="s">
        <v>24</v>
      </c>
      <c r="H6" s="24" t="s">
        <v>25</v>
      </c>
      <c r="I6" s="24" t="s">
        <v>26</v>
      </c>
      <c r="J6" s="24" t="s">
        <v>11</v>
      </c>
      <c r="K6" s="24" t="s">
        <v>24</v>
      </c>
      <c r="L6" s="24" t="s">
        <v>25</v>
      </c>
      <c r="M6" s="24" t="s">
        <v>27</v>
      </c>
      <c r="N6" s="24" t="s">
        <v>11</v>
      </c>
      <c r="O6" s="25"/>
      <c r="P6" s="22" t="s">
        <v>28</v>
      </c>
      <c r="Q6" s="79"/>
      <c r="R6" s="22" t="s">
        <v>307</v>
      </c>
      <c r="S6" s="71"/>
      <c r="T6" s="71"/>
      <c r="U6" s="73"/>
      <c r="V6" s="73"/>
      <c r="W6" s="73"/>
      <c r="X6" s="76"/>
      <c r="Y6" s="71"/>
      <c r="Z6" s="71"/>
    </row>
    <row r="7" spans="1:26" ht="12.75">
      <c r="A7">
        <v>53001</v>
      </c>
      <c r="B7" t="s">
        <v>246</v>
      </c>
      <c r="C7">
        <v>4238</v>
      </c>
      <c r="D7">
        <v>26</v>
      </c>
      <c r="E7">
        <v>61</v>
      </c>
      <c r="F7">
        <v>-35</v>
      </c>
      <c r="G7">
        <v>69</v>
      </c>
      <c r="H7">
        <v>172</v>
      </c>
      <c r="I7">
        <v>12</v>
      </c>
      <c r="J7" s="38">
        <f aca="true" t="shared" si="0" ref="J7:J34">SUM(G7:I7)</f>
        <v>253</v>
      </c>
      <c r="K7">
        <v>13</v>
      </c>
      <c r="L7">
        <v>153</v>
      </c>
      <c r="M7">
        <v>31</v>
      </c>
      <c r="N7" s="38">
        <f aca="true" t="shared" si="1" ref="N7:N34">SUM(K7:M7)</f>
        <v>197</v>
      </c>
      <c r="O7" s="38">
        <f>(J7-N7)</f>
        <v>56</v>
      </c>
      <c r="P7" s="38">
        <f>(F7+(O7))</f>
        <v>21</v>
      </c>
      <c r="Q7">
        <v>10</v>
      </c>
      <c r="R7" s="38">
        <v>4269</v>
      </c>
      <c r="S7" s="42">
        <v>6.1126131421182555</v>
      </c>
      <c r="T7" s="42">
        <v>14.341130833431292</v>
      </c>
      <c r="U7" s="42">
        <v>13.165628306100858</v>
      </c>
      <c r="V7" s="42">
        <v>4.466909603855648</v>
      </c>
      <c r="W7" s="42">
        <v>13.165628306100858</v>
      </c>
      <c r="X7" s="42">
        <v>-4.466909603855648</v>
      </c>
      <c r="Y7" s="42">
        <v>-8.228517691313035</v>
      </c>
      <c r="Z7" s="42">
        <v>4.937110614787822</v>
      </c>
    </row>
    <row r="8" spans="1:26" ht="12.75">
      <c r="A8">
        <v>53002</v>
      </c>
      <c r="B8" t="s">
        <v>247</v>
      </c>
      <c r="C8">
        <v>2349</v>
      </c>
      <c r="D8">
        <v>13</v>
      </c>
      <c r="E8">
        <v>30</v>
      </c>
      <c r="F8">
        <v>-17</v>
      </c>
      <c r="G8">
        <v>23</v>
      </c>
      <c r="H8">
        <v>122</v>
      </c>
      <c r="I8">
        <v>3</v>
      </c>
      <c r="J8" s="38">
        <f t="shared" si="0"/>
        <v>148</v>
      </c>
      <c r="K8">
        <v>18</v>
      </c>
      <c r="L8">
        <v>113</v>
      </c>
      <c r="M8">
        <v>3</v>
      </c>
      <c r="N8" s="38">
        <f t="shared" si="1"/>
        <v>134</v>
      </c>
      <c r="O8" s="38">
        <f aca="true" t="shared" si="2" ref="O8:O34">(J8-N8)</f>
        <v>14</v>
      </c>
      <c r="P8" s="38">
        <f aca="true" t="shared" si="3" ref="P8:P34">(F8+(O8))</f>
        <v>-3</v>
      </c>
      <c r="Q8">
        <v>-2</v>
      </c>
      <c r="R8" s="38">
        <v>2344</v>
      </c>
      <c r="S8" s="42">
        <v>5.54016620498615</v>
      </c>
      <c r="T8" s="42">
        <v>12.784998934583422</v>
      </c>
      <c r="U8" s="42">
        <v>5.96633283613893</v>
      </c>
      <c r="V8" s="42">
        <v>3.8354996803750265</v>
      </c>
      <c r="W8" s="42">
        <v>2.130833155763904</v>
      </c>
      <c r="X8" s="42">
        <v>0</v>
      </c>
      <c r="Y8" s="42">
        <v>-7.244832729597273</v>
      </c>
      <c r="Z8" s="42">
        <v>-1.2784998934583423</v>
      </c>
    </row>
    <row r="9" spans="1:26" ht="12.75">
      <c r="A9">
        <v>53003</v>
      </c>
      <c r="B9" t="s">
        <v>248</v>
      </c>
      <c r="C9">
        <v>3950</v>
      </c>
      <c r="D9">
        <v>20</v>
      </c>
      <c r="E9">
        <v>58</v>
      </c>
      <c r="F9">
        <v>-38</v>
      </c>
      <c r="G9">
        <v>20</v>
      </c>
      <c r="H9">
        <v>88</v>
      </c>
      <c r="I9">
        <v>1</v>
      </c>
      <c r="J9" s="38">
        <f t="shared" si="0"/>
        <v>109</v>
      </c>
      <c r="K9">
        <v>29</v>
      </c>
      <c r="L9">
        <v>94</v>
      </c>
      <c r="M9">
        <v>17</v>
      </c>
      <c r="N9" s="38">
        <f t="shared" si="1"/>
        <v>140</v>
      </c>
      <c r="O9" s="38">
        <f t="shared" si="2"/>
        <v>-31</v>
      </c>
      <c r="P9" s="38">
        <f t="shared" si="3"/>
        <v>-69</v>
      </c>
      <c r="Q9">
        <v>4</v>
      </c>
      <c r="R9" s="38">
        <v>3885</v>
      </c>
      <c r="S9" s="42">
        <v>5.105296745373325</v>
      </c>
      <c r="T9" s="42">
        <v>14.805360561582642</v>
      </c>
      <c r="U9" s="42">
        <v>-7.913209955328654</v>
      </c>
      <c r="V9" s="42">
        <v>-1.5315890236119973</v>
      </c>
      <c r="W9" s="42">
        <v>-2.297383535417996</v>
      </c>
      <c r="X9" s="42">
        <v>-4.08423739629866</v>
      </c>
      <c r="Y9" s="42">
        <v>-9.700063816209317</v>
      </c>
      <c r="Z9" s="42">
        <v>-17.613273771537973</v>
      </c>
    </row>
    <row r="10" spans="1:26" ht="12.75">
      <c r="A10">
        <v>53004</v>
      </c>
      <c r="B10" t="s">
        <v>249</v>
      </c>
      <c r="C10">
        <v>4778</v>
      </c>
      <c r="D10">
        <v>25</v>
      </c>
      <c r="E10">
        <v>66</v>
      </c>
      <c r="F10">
        <v>-41</v>
      </c>
      <c r="G10">
        <v>83</v>
      </c>
      <c r="H10">
        <v>161</v>
      </c>
      <c r="I10">
        <v>13</v>
      </c>
      <c r="J10" s="38">
        <f t="shared" si="0"/>
        <v>257</v>
      </c>
      <c r="K10">
        <v>34</v>
      </c>
      <c r="L10">
        <v>120</v>
      </c>
      <c r="M10">
        <v>37</v>
      </c>
      <c r="N10" s="38">
        <f t="shared" si="1"/>
        <v>191</v>
      </c>
      <c r="O10" s="38">
        <f t="shared" si="2"/>
        <v>66</v>
      </c>
      <c r="P10" s="38">
        <f t="shared" si="3"/>
        <v>25</v>
      </c>
      <c r="Q10">
        <v>-1</v>
      </c>
      <c r="R10" s="38">
        <v>4802</v>
      </c>
      <c r="S10" s="42">
        <v>5.219206680584551</v>
      </c>
      <c r="T10" s="42">
        <v>13.778705636743215</v>
      </c>
      <c r="U10" s="42">
        <v>13.778705636743215</v>
      </c>
      <c r="V10" s="42">
        <v>8.559498956158663</v>
      </c>
      <c r="W10" s="42">
        <v>10.22964509394572</v>
      </c>
      <c r="X10" s="42">
        <v>-5.010438413361169</v>
      </c>
      <c r="Y10" s="42">
        <v>-8.559498956158663</v>
      </c>
      <c r="Z10" s="42">
        <v>5.219206680584551</v>
      </c>
    </row>
    <row r="11" spans="1:26" ht="12.75">
      <c r="A11">
        <v>53005</v>
      </c>
      <c r="B11" t="s">
        <v>250</v>
      </c>
      <c r="C11">
        <v>1414</v>
      </c>
      <c r="D11">
        <v>7</v>
      </c>
      <c r="E11">
        <v>26</v>
      </c>
      <c r="F11">
        <v>-19</v>
      </c>
      <c r="G11">
        <v>16</v>
      </c>
      <c r="H11">
        <v>30</v>
      </c>
      <c r="I11">
        <v>3</v>
      </c>
      <c r="J11" s="38">
        <f t="shared" si="0"/>
        <v>49</v>
      </c>
      <c r="K11">
        <v>8</v>
      </c>
      <c r="L11">
        <v>28</v>
      </c>
      <c r="M11">
        <v>2</v>
      </c>
      <c r="N11" s="38">
        <f t="shared" si="1"/>
        <v>38</v>
      </c>
      <c r="O11" s="38">
        <f t="shared" si="2"/>
        <v>11</v>
      </c>
      <c r="P11" s="38">
        <f t="shared" si="3"/>
        <v>-8</v>
      </c>
      <c r="Q11">
        <v>0</v>
      </c>
      <c r="R11" s="38">
        <v>1406</v>
      </c>
      <c r="S11" s="42">
        <v>4.964539007092199</v>
      </c>
      <c r="T11" s="42">
        <v>18.439716312056735</v>
      </c>
      <c r="U11" s="42">
        <v>7.801418439716312</v>
      </c>
      <c r="V11" s="42">
        <v>1.4184397163120568</v>
      </c>
      <c r="W11" s="42">
        <v>5.673758865248227</v>
      </c>
      <c r="X11" s="42">
        <v>0.7092198581560284</v>
      </c>
      <c r="Y11" s="42">
        <v>-13.47517730496454</v>
      </c>
      <c r="Z11" s="42">
        <v>-5.673758865248227</v>
      </c>
    </row>
    <row r="12" spans="1:26" ht="12.75">
      <c r="A12">
        <v>53006</v>
      </c>
      <c r="B12" t="s">
        <v>286</v>
      </c>
      <c r="C12">
        <v>7094</v>
      </c>
      <c r="D12">
        <v>27</v>
      </c>
      <c r="E12">
        <v>100</v>
      </c>
      <c r="F12">
        <v>-73</v>
      </c>
      <c r="G12">
        <v>49</v>
      </c>
      <c r="H12">
        <v>252</v>
      </c>
      <c r="I12">
        <v>3</v>
      </c>
      <c r="J12" s="38">
        <f t="shared" si="0"/>
        <v>304</v>
      </c>
      <c r="K12">
        <v>8</v>
      </c>
      <c r="L12">
        <v>187</v>
      </c>
      <c r="M12">
        <v>16</v>
      </c>
      <c r="N12" s="38">
        <f t="shared" si="1"/>
        <v>211</v>
      </c>
      <c r="O12" s="38">
        <f t="shared" si="2"/>
        <v>93</v>
      </c>
      <c r="P12" s="38">
        <f t="shared" si="3"/>
        <v>20</v>
      </c>
      <c r="Q12">
        <v>2</v>
      </c>
      <c r="R12" s="38">
        <v>7116</v>
      </c>
      <c r="S12" s="42">
        <v>3.800140745953554</v>
      </c>
      <c r="T12" s="42">
        <v>14.074595355383533</v>
      </c>
      <c r="U12" s="42">
        <v>13.089373680506686</v>
      </c>
      <c r="V12" s="42">
        <v>9.148486980999296</v>
      </c>
      <c r="W12" s="42">
        <v>5.770584095707248</v>
      </c>
      <c r="X12" s="42">
        <v>-1.8296973961998593</v>
      </c>
      <c r="Y12" s="42">
        <v>-10.274454609429979</v>
      </c>
      <c r="Z12" s="42">
        <v>2.8149190710767065</v>
      </c>
    </row>
    <row r="13" spans="1:26" ht="12.75">
      <c r="A13">
        <v>53007</v>
      </c>
      <c r="B13" t="s">
        <v>251</v>
      </c>
      <c r="C13">
        <v>2454</v>
      </c>
      <c r="D13">
        <v>11</v>
      </c>
      <c r="E13">
        <v>46</v>
      </c>
      <c r="F13">
        <v>-35</v>
      </c>
      <c r="G13">
        <v>35</v>
      </c>
      <c r="H13">
        <v>80</v>
      </c>
      <c r="I13">
        <v>4</v>
      </c>
      <c r="J13" s="38">
        <f t="shared" si="0"/>
        <v>119</v>
      </c>
      <c r="K13">
        <v>25</v>
      </c>
      <c r="L13">
        <v>81</v>
      </c>
      <c r="M13">
        <v>3</v>
      </c>
      <c r="N13" s="38">
        <f t="shared" si="1"/>
        <v>109</v>
      </c>
      <c r="O13" s="38">
        <f t="shared" si="2"/>
        <v>10</v>
      </c>
      <c r="P13" s="38">
        <f t="shared" si="3"/>
        <v>-25</v>
      </c>
      <c r="Q13">
        <v>19</v>
      </c>
      <c r="R13" s="38">
        <v>2448</v>
      </c>
      <c r="S13" s="42">
        <v>4.48796409628723</v>
      </c>
      <c r="T13" s="42">
        <v>18.767849857201142</v>
      </c>
      <c r="U13" s="42">
        <v>4.079967360261118</v>
      </c>
      <c r="V13" s="42">
        <v>-0.4079967360261118</v>
      </c>
      <c r="W13" s="42">
        <v>4.079967360261118</v>
      </c>
      <c r="X13" s="42">
        <v>0.4079967360261118</v>
      </c>
      <c r="Y13" s="42">
        <v>-14.279885760913913</v>
      </c>
      <c r="Z13" s="42">
        <v>-10.199918400652795</v>
      </c>
    </row>
    <row r="14" spans="1:26" ht="12.75">
      <c r="A14">
        <v>53008</v>
      </c>
      <c r="B14" t="s">
        <v>252</v>
      </c>
      <c r="C14">
        <v>3051</v>
      </c>
      <c r="D14">
        <v>27</v>
      </c>
      <c r="E14">
        <v>31</v>
      </c>
      <c r="F14">
        <v>-4</v>
      </c>
      <c r="G14">
        <v>47</v>
      </c>
      <c r="H14">
        <v>115</v>
      </c>
      <c r="I14">
        <v>2</v>
      </c>
      <c r="J14" s="38">
        <f t="shared" si="0"/>
        <v>164</v>
      </c>
      <c r="K14">
        <v>35</v>
      </c>
      <c r="L14">
        <v>115</v>
      </c>
      <c r="M14">
        <v>14</v>
      </c>
      <c r="N14" s="38">
        <f t="shared" si="1"/>
        <v>164</v>
      </c>
      <c r="O14" s="38">
        <f t="shared" si="2"/>
        <v>0</v>
      </c>
      <c r="P14" s="38">
        <f t="shared" si="3"/>
        <v>-4</v>
      </c>
      <c r="Q14">
        <v>1</v>
      </c>
      <c r="R14" s="38">
        <v>3048</v>
      </c>
      <c r="S14" s="42">
        <v>8.853910477127398</v>
      </c>
      <c r="T14" s="42">
        <v>10.165600918183308</v>
      </c>
      <c r="U14" s="42">
        <v>0</v>
      </c>
      <c r="V14" s="42">
        <v>0</v>
      </c>
      <c r="W14" s="42">
        <v>3.9350713231677323</v>
      </c>
      <c r="X14" s="42">
        <v>-3.9350713231677323</v>
      </c>
      <c r="Y14" s="42">
        <v>-1.311690441055911</v>
      </c>
      <c r="Z14" s="42">
        <v>-1.311690441055911</v>
      </c>
    </row>
    <row r="15" spans="1:26" ht="12.75">
      <c r="A15">
        <v>53009</v>
      </c>
      <c r="B15" t="s">
        <v>253</v>
      </c>
      <c r="C15">
        <v>21441</v>
      </c>
      <c r="D15">
        <v>111</v>
      </c>
      <c r="E15">
        <v>278</v>
      </c>
      <c r="F15">
        <v>-167</v>
      </c>
      <c r="G15">
        <v>77</v>
      </c>
      <c r="H15">
        <v>498</v>
      </c>
      <c r="I15">
        <v>38</v>
      </c>
      <c r="J15" s="38">
        <f t="shared" si="0"/>
        <v>613</v>
      </c>
      <c r="K15">
        <v>49</v>
      </c>
      <c r="L15">
        <v>460</v>
      </c>
      <c r="M15">
        <v>147</v>
      </c>
      <c r="N15" s="38">
        <f t="shared" si="1"/>
        <v>656</v>
      </c>
      <c r="O15" s="38">
        <f t="shared" si="2"/>
        <v>-43</v>
      </c>
      <c r="P15" s="38">
        <f t="shared" si="3"/>
        <v>-210</v>
      </c>
      <c r="Q15">
        <v>18</v>
      </c>
      <c r="R15" s="38">
        <v>21249</v>
      </c>
      <c r="S15" s="42">
        <v>5.200281096275475</v>
      </c>
      <c r="T15" s="42">
        <v>13.024127430311548</v>
      </c>
      <c r="U15" s="42">
        <v>-2.014523307566175</v>
      </c>
      <c r="V15" s="42">
        <v>1.7802764113375498</v>
      </c>
      <c r="W15" s="42">
        <v>1.3117826188803</v>
      </c>
      <c r="X15" s="42">
        <v>-5.106582337784024</v>
      </c>
      <c r="Y15" s="42">
        <v>-7.823846334036074</v>
      </c>
      <c r="Z15" s="42">
        <v>-9.838369641602249</v>
      </c>
    </row>
    <row r="16" spans="1:26" ht="12.75">
      <c r="A16">
        <v>53010</v>
      </c>
      <c r="B16" t="s">
        <v>254</v>
      </c>
      <c r="C16">
        <v>8535</v>
      </c>
      <c r="D16">
        <v>43</v>
      </c>
      <c r="E16">
        <v>118</v>
      </c>
      <c r="F16">
        <v>-75</v>
      </c>
      <c r="G16">
        <v>64</v>
      </c>
      <c r="H16">
        <v>271</v>
      </c>
      <c r="I16">
        <v>21</v>
      </c>
      <c r="J16" s="38">
        <f t="shared" si="0"/>
        <v>356</v>
      </c>
      <c r="K16">
        <v>41</v>
      </c>
      <c r="L16">
        <v>297</v>
      </c>
      <c r="M16">
        <v>45</v>
      </c>
      <c r="N16" s="38">
        <f t="shared" si="1"/>
        <v>383</v>
      </c>
      <c r="O16" s="38">
        <f t="shared" si="2"/>
        <v>-27</v>
      </c>
      <c r="P16" s="38">
        <f t="shared" si="3"/>
        <v>-102</v>
      </c>
      <c r="Q16">
        <v>-3</v>
      </c>
      <c r="R16" s="38">
        <v>8430</v>
      </c>
      <c r="S16" s="42">
        <v>5.069260241674034</v>
      </c>
      <c r="T16" s="42">
        <v>13.910993221338048</v>
      </c>
      <c r="U16" s="42">
        <v>-3.183023872679045</v>
      </c>
      <c r="V16" s="42">
        <v>-3.0651340996168583</v>
      </c>
      <c r="W16" s="42">
        <v>2.711464780430298</v>
      </c>
      <c r="X16" s="42">
        <v>-2.8293545534924847</v>
      </c>
      <c r="Y16" s="42">
        <v>-8.841732979664014</v>
      </c>
      <c r="Z16" s="42">
        <v>-12.02475685234306</v>
      </c>
    </row>
    <row r="17" spans="1:26" ht="12.75">
      <c r="A17">
        <v>53011</v>
      </c>
      <c r="B17" t="s">
        <v>255</v>
      </c>
      <c r="C17">
        <v>81893</v>
      </c>
      <c r="D17">
        <v>477</v>
      </c>
      <c r="E17">
        <v>934</v>
      </c>
      <c r="F17">
        <v>-457</v>
      </c>
      <c r="G17">
        <v>446</v>
      </c>
      <c r="H17">
        <v>1690</v>
      </c>
      <c r="I17">
        <v>148</v>
      </c>
      <c r="J17" s="38">
        <f t="shared" si="0"/>
        <v>2284</v>
      </c>
      <c r="K17">
        <v>244</v>
      </c>
      <c r="L17">
        <v>1368</v>
      </c>
      <c r="M17">
        <v>215</v>
      </c>
      <c r="N17" s="38">
        <f t="shared" si="1"/>
        <v>1827</v>
      </c>
      <c r="O17" s="38">
        <f t="shared" si="2"/>
        <v>457</v>
      </c>
      <c r="P17" s="38">
        <f t="shared" si="3"/>
        <v>0</v>
      </c>
      <c r="Q17">
        <v>19</v>
      </c>
      <c r="R17" s="38">
        <v>81912</v>
      </c>
      <c r="S17" s="42">
        <v>5.823998046457678</v>
      </c>
      <c r="T17" s="42">
        <v>11.403803302707487</v>
      </c>
      <c r="U17" s="42">
        <v>5.579805256249809</v>
      </c>
      <c r="V17" s="42">
        <v>3.9315039223466925</v>
      </c>
      <c r="W17" s="42">
        <v>2.466347181099478</v>
      </c>
      <c r="X17" s="42">
        <v>-0.8180458471963615</v>
      </c>
      <c r="Y17" s="42">
        <v>-5.579805256249809</v>
      </c>
      <c r="Z17" s="42">
        <v>0</v>
      </c>
    </row>
    <row r="18" spans="1:26" ht="12.75">
      <c r="A18">
        <v>53012</v>
      </c>
      <c r="B18" t="s">
        <v>256</v>
      </c>
      <c r="C18">
        <v>1403</v>
      </c>
      <c r="D18">
        <v>4</v>
      </c>
      <c r="E18">
        <v>24</v>
      </c>
      <c r="F18">
        <v>-20</v>
      </c>
      <c r="G18">
        <v>7</v>
      </c>
      <c r="H18">
        <v>44</v>
      </c>
      <c r="I18">
        <v>1</v>
      </c>
      <c r="J18" s="38">
        <f t="shared" si="0"/>
        <v>52</v>
      </c>
      <c r="K18">
        <v>10</v>
      </c>
      <c r="L18">
        <v>51</v>
      </c>
      <c r="M18">
        <v>4</v>
      </c>
      <c r="N18" s="38">
        <f t="shared" si="1"/>
        <v>65</v>
      </c>
      <c r="O18" s="38">
        <f t="shared" si="2"/>
        <v>-13</v>
      </c>
      <c r="P18" s="38">
        <f t="shared" si="3"/>
        <v>-33</v>
      </c>
      <c r="Q18">
        <v>1</v>
      </c>
      <c r="R18" s="38">
        <v>1371</v>
      </c>
      <c r="S18" s="42">
        <v>2.883922134102379</v>
      </c>
      <c r="T18" s="42">
        <v>17.303532804614274</v>
      </c>
      <c r="U18" s="42">
        <v>-9.372746935832732</v>
      </c>
      <c r="V18" s="42">
        <v>-5.046863734679164</v>
      </c>
      <c r="W18" s="42">
        <v>-2.1629416005767843</v>
      </c>
      <c r="X18" s="42">
        <v>-2.1629416005767843</v>
      </c>
      <c r="Y18" s="42">
        <v>-14.419610670511895</v>
      </c>
      <c r="Z18" s="42">
        <v>-23.792357606344627</v>
      </c>
    </row>
    <row r="19" spans="1:26" ht="12.75">
      <c r="A19">
        <v>53013</v>
      </c>
      <c r="B19" t="s">
        <v>257</v>
      </c>
      <c r="C19">
        <v>3442</v>
      </c>
      <c r="D19">
        <v>14</v>
      </c>
      <c r="E19">
        <v>55</v>
      </c>
      <c r="F19">
        <v>-41</v>
      </c>
      <c r="G19">
        <v>20</v>
      </c>
      <c r="H19">
        <v>76</v>
      </c>
      <c r="I19">
        <v>4</v>
      </c>
      <c r="J19" s="38">
        <f t="shared" si="0"/>
        <v>100</v>
      </c>
      <c r="K19">
        <v>9</v>
      </c>
      <c r="L19">
        <v>88</v>
      </c>
      <c r="M19">
        <v>9</v>
      </c>
      <c r="N19" s="38">
        <f t="shared" si="1"/>
        <v>106</v>
      </c>
      <c r="O19" s="38">
        <f t="shared" si="2"/>
        <v>-6</v>
      </c>
      <c r="P19" s="38">
        <f t="shared" si="3"/>
        <v>-47</v>
      </c>
      <c r="Q19">
        <v>2</v>
      </c>
      <c r="R19" s="38">
        <v>3397</v>
      </c>
      <c r="S19" s="42">
        <v>4.094165813715455</v>
      </c>
      <c r="T19" s="42">
        <v>16.084222839596432</v>
      </c>
      <c r="U19" s="42">
        <v>-1.754642491592338</v>
      </c>
      <c r="V19" s="42">
        <v>-3.509284983184676</v>
      </c>
      <c r="W19" s="42">
        <v>3.2168445679192867</v>
      </c>
      <c r="X19" s="42">
        <v>-1.4622020763269483</v>
      </c>
      <c r="Y19" s="42">
        <v>-11.990057025880976</v>
      </c>
      <c r="Z19" s="42">
        <v>-13.744699517473315</v>
      </c>
    </row>
    <row r="20" spans="1:26" ht="12.75">
      <c r="A20">
        <v>53014</v>
      </c>
      <c r="B20" t="s">
        <v>258</v>
      </c>
      <c r="C20">
        <v>7206</v>
      </c>
      <c r="D20">
        <v>35</v>
      </c>
      <c r="E20">
        <v>92</v>
      </c>
      <c r="F20">
        <v>-57</v>
      </c>
      <c r="G20">
        <v>58</v>
      </c>
      <c r="H20">
        <v>125</v>
      </c>
      <c r="I20">
        <v>7</v>
      </c>
      <c r="J20" s="38">
        <f t="shared" si="0"/>
        <v>190</v>
      </c>
      <c r="K20">
        <v>23</v>
      </c>
      <c r="L20">
        <v>123</v>
      </c>
      <c r="M20">
        <v>0</v>
      </c>
      <c r="N20" s="38">
        <f t="shared" si="1"/>
        <v>146</v>
      </c>
      <c r="O20" s="38">
        <f t="shared" si="2"/>
        <v>44</v>
      </c>
      <c r="P20" s="38">
        <f t="shared" si="3"/>
        <v>-13</v>
      </c>
      <c r="Q20">
        <v>-1</v>
      </c>
      <c r="R20" s="38">
        <v>7192</v>
      </c>
      <c r="S20" s="42">
        <v>4.861786359216557</v>
      </c>
      <c r="T20" s="42">
        <v>12.779552715654951</v>
      </c>
      <c r="U20" s="42">
        <v>6.111959994443673</v>
      </c>
      <c r="V20" s="42">
        <v>0.27781636338380333</v>
      </c>
      <c r="W20" s="42">
        <v>4.861786359216557</v>
      </c>
      <c r="X20" s="42">
        <v>0.9723572718433117</v>
      </c>
      <c r="Y20" s="42">
        <v>-7.917766356438394</v>
      </c>
      <c r="Z20" s="42">
        <v>-1.8058063619947213</v>
      </c>
    </row>
    <row r="21" spans="1:26" ht="12.75">
      <c r="A21">
        <v>53015</v>
      </c>
      <c r="B21" t="s">
        <v>259</v>
      </c>
      <c r="C21">
        <v>8294</v>
      </c>
      <c r="D21">
        <v>44</v>
      </c>
      <c r="E21">
        <v>110</v>
      </c>
      <c r="F21">
        <v>-66</v>
      </c>
      <c r="G21">
        <v>89</v>
      </c>
      <c r="H21">
        <v>250</v>
      </c>
      <c r="I21">
        <v>12</v>
      </c>
      <c r="J21" s="38">
        <f t="shared" si="0"/>
        <v>351</v>
      </c>
      <c r="K21">
        <v>65</v>
      </c>
      <c r="L21">
        <v>207</v>
      </c>
      <c r="M21">
        <v>20</v>
      </c>
      <c r="N21" s="38">
        <f t="shared" si="1"/>
        <v>292</v>
      </c>
      <c r="O21" s="38">
        <f t="shared" si="2"/>
        <v>59</v>
      </c>
      <c r="P21" s="38">
        <f t="shared" si="3"/>
        <v>-7</v>
      </c>
      <c r="Q21">
        <v>-6</v>
      </c>
      <c r="R21" s="38">
        <v>8281</v>
      </c>
      <c r="S21" s="42">
        <v>5.30920060331825</v>
      </c>
      <c r="T21" s="42">
        <v>13.273001508295625</v>
      </c>
      <c r="U21" s="42">
        <v>7.119155354449472</v>
      </c>
      <c r="V21" s="42">
        <v>5.188536953242836</v>
      </c>
      <c r="W21" s="42">
        <v>2.8959276018099547</v>
      </c>
      <c r="X21" s="42">
        <v>-0.9653092006033183</v>
      </c>
      <c r="Y21" s="42">
        <v>-7.963800904977376</v>
      </c>
      <c r="Z21" s="42">
        <v>-0.8446455505279035</v>
      </c>
    </row>
    <row r="22" spans="1:26" ht="12.75">
      <c r="A22">
        <v>53016</v>
      </c>
      <c r="B22" t="s">
        <v>260</v>
      </c>
      <c r="C22">
        <v>12048</v>
      </c>
      <c r="D22">
        <v>67</v>
      </c>
      <c r="E22">
        <v>158</v>
      </c>
      <c r="F22">
        <v>-91</v>
      </c>
      <c r="G22">
        <v>60</v>
      </c>
      <c r="H22">
        <v>186</v>
      </c>
      <c r="I22">
        <v>36</v>
      </c>
      <c r="J22" s="38">
        <f t="shared" si="0"/>
        <v>282</v>
      </c>
      <c r="K22">
        <v>15</v>
      </c>
      <c r="L22">
        <v>236</v>
      </c>
      <c r="M22">
        <v>20</v>
      </c>
      <c r="N22" s="38">
        <f t="shared" si="1"/>
        <v>271</v>
      </c>
      <c r="O22" s="38">
        <f t="shared" si="2"/>
        <v>11</v>
      </c>
      <c r="P22" s="38">
        <f t="shared" si="3"/>
        <v>-80</v>
      </c>
      <c r="Q22">
        <v>3</v>
      </c>
      <c r="R22" s="38">
        <v>11971</v>
      </c>
      <c r="S22" s="42">
        <v>5.578916690952996</v>
      </c>
      <c r="T22" s="42">
        <v>13.156251301053333</v>
      </c>
      <c r="U22" s="42">
        <v>0.9159415462758649</v>
      </c>
      <c r="V22" s="42">
        <v>-4.163370664890295</v>
      </c>
      <c r="W22" s="42">
        <v>3.7470335984012655</v>
      </c>
      <c r="X22" s="42">
        <v>1.3322786127648945</v>
      </c>
      <c r="Y22" s="42">
        <v>-7.577334610100337</v>
      </c>
      <c r="Z22" s="42">
        <v>-6.661393063824472</v>
      </c>
    </row>
    <row r="23" spans="1:26" ht="12.75">
      <c r="A23">
        <v>53017</v>
      </c>
      <c r="B23" t="s">
        <v>261</v>
      </c>
      <c r="C23">
        <v>1159</v>
      </c>
      <c r="D23">
        <v>8</v>
      </c>
      <c r="E23">
        <v>20</v>
      </c>
      <c r="F23">
        <v>-12</v>
      </c>
      <c r="G23">
        <v>39</v>
      </c>
      <c r="H23">
        <v>43</v>
      </c>
      <c r="I23">
        <v>2</v>
      </c>
      <c r="J23" s="38">
        <f t="shared" si="0"/>
        <v>84</v>
      </c>
      <c r="K23">
        <v>14</v>
      </c>
      <c r="L23">
        <v>66</v>
      </c>
      <c r="M23">
        <v>1</v>
      </c>
      <c r="N23" s="38">
        <f t="shared" si="1"/>
        <v>81</v>
      </c>
      <c r="O23" s="38">
        <f t="shared" si="2"/>
        <v>3</v>
      </c>
      <c r="P23" s="38">
        <f t="shared" si="3"/>
        <v>-9</v>
      </c>
      <c r="Q23">
        <v>4</v>
      </c>
      <c r="R23" s="38">
        <v>1154</v>
      </c>
      <c r="S23" s="42">
        <v>6.917423259835711</v>
      </c>
      <c r="T23" s="42">
        <v>17.29355814958928</v>
      </c>
      <c r="U23" s="42">
        <v>2.594033722438392</v>
      </c>
      <c r="V23" s="42">
        <v>-19.88759187202767</v>
      </c>
      <c r="W23" s="42">
        <v>21.616947686986595</v>
      </c>
      <c r="X23" s="42">
        <v>0.8646779074794638</v>
      </c>
      <c r="Y23" s="42">
        <v>-10.376134889753567</v>
      </c>
      <c r="Z23" s="42">
        <v>-7.782101167315175</v>
      </c>
    </row>
    <row r="24" spans="1:26" ht="12.75">
      <c r="A24">
        <v>53018</v>
      </c>
      <c r="B24" t="s">
        <v>262</v>
      </c>
      <c r="C24">
        <v>14655</v>
      </c>
      <c r="D24">
        <v>64</v>
      </c>
      <c r="E24">
        <v>163</v>
      </c>
      <c r="F24">
        <v>-99</v>
      </c>
      <c r="G24">
        <v>87</v>
      </c>
      <c r="H24">
        <v>349</v>
      </c>
      <c r="I24">
        <v>13</v>
      </c>
      <c r="J24" s="38">
        <f t="shared" si="0"/>
        <v>449</v>
      </c>
      <c r="K24">
        <v>25</v>
      </c>
      <c r="L24">
        <v>302</v>
      </c>
      <c r="M24">
        <v>36</v>
      </c>
      <c r="N24" s="38">
        <f t="shared" si="1"/>
        <v>363</v>
      </c>
      <c r="O24" s="38">
        <f t="shared" si="2"/>
        <v>86</v>
      </c>
      <c r="P24" s="38">
        <f t="shared" si="3"/>
        <v>-13</v>
      </c>
      <c r="Q24">
        <v>-2</v>
      </c>
      <c r="R24" s="38">
        <v>14640</v>
      </c>
      <c r="S24" s="42">
        <v>4.3693463048301755</v>
      </c>
      <c r="T24" s="42">
        <v>11.128178870114354</v>
      </c>
      <c r="U24" s="42">
        <v>5.871309097115549</v>
      </c>
      <c r="V24" s="42">
        <v>3.20873869260966</v>
      </c>
      <c r="W24" s="42">
        <v>4.2328042328042335</v>
      </c>
      <c r="X24" s="42">
        <v>-1.5702338282983446</v>
      </c>
      <c r="Y24" s="42">
        <v>-6.7588325652841785</v>
      </c>
      <c r="Z24" s="42">
        <v>-0.8875234681686295</v>
      </c>
    </row>
    <row r="25" spans="1:26" ht="12.75">
      <c r="A25">
        <v>53019</v>
      </c>
      <c r="B25" t="s">
        <v>263</v>
      </c>
      <c r="C25">
        <v>3758</v>
      </c>
      <c r="D25">
        <v>12</v>
      </c>
      <c r="E25">
        <v>59</v>
      </c>
      <c r="F25">
        <v>-47</v>
      </c>
      <c r="G25">
        <v>17</v>
      </c>
      <c r="H25">
        <v>95</v>
      </c>
      <c r="I25">
        <v>2</v>
      </c>
      <c r="J25" s="38">
        <f t="shared" si="0"/>
        <v>114</v>
      </c>
      <c r="K25">
        <v>7</v>
      </c>
      <c r="L25">
        <v>72</v>
      </c>
      <c r="M25">
        <v>1</v>
      </c>
      <c r="N25" s="38">
        <f t="shared" si="1"/>
        <v>80</v>
      </c>
      <c r="O25" s="38">
        <f t="shared" si="2"/>
        <v>34</v>
      </c>
      <c r="P25" s="38">
        <f t="shared" si="3"/>
        <v>-13</v>
      </c>
      <c r="Q25">
        <v>1</v>
      </c>
      <c r="R25" s="38">
        <v>3746</v>
      </c>
      <c r="S25" s="42">
        <v>3.1982942430703623</v>
      </c>
      <c r="T25" s="42">
        <v>15.72494669509595</v>
      </c>
      <c r="U25" s="42">
        <v>9.061833688699359</v>
      </c>
      <c r="V25" s="42">
        <v>6.130063965884862</v>
      </c>
      <c r="W25" s="42">
        <v>2.6652452025586353</v>
      </c>
      <c r="X25" s="42">
        <v>0.26652452025586354</v>
      </c>
      <c r="Y25" s="42">
        <v>-12.526652452025587</v>
      </c>
      <c r="Z25" s="42">
        <v>-3.464818763326226</v>
      </c>
    </row>
    <row r="26" spans="1:26" ht="12.75">
      <c r="A26">
        <v>53020</v>
      </c>
      <c r="B26" t="s">
        <v>264</v>
      </c>
      <c r="C26">
        <v>965</v>
      </c>
      <c r="D26">
        <v>4</v>
      </c>
      <c r="E26">
        <v>12</v>
      </c>
      <c r="F26">
        <v>-8</v>
      </c>
      <c r="G26">
        <v>10</v>
      </c>
      <c r="H26">
        <v>18</v>
      </c>
      <c r="I26">
        <v>1</v>
      </c>
      <c r="J26" s="38">
        <f t="shared" si="0"/>
        <v>29</v>
      </c>
      <c r="K26">
        <v>11</v>
      </c>
      <c r="L26">
        <v>25</v>
      </c>
      <c r="M26">
        <v>0</v>
      </c>
      <c r="N26" s="38">
        <f t="shared" si="1"/>
        <v>36</v>
      </c>
      <c r="O26" s="38">
        <f t="shared" si="2"/>
        <v>-7</v>
      </c>
      <c r="P26" s="38">
        <f t="shared" si="3"/>
        <v>-15</v>
      </c>
      <c r="Q26">
        <v>0</v>
      </c>
      <c r="R26" s="38">
        <v>950</v>
      </c>
      <c r="S26" s="42">
        <v>4.177545691906005</v>
      </c>
      <c r="T26" s="42">
        <v>12.532637075718016</v>
      </c>
      <c r="U26" s="42">
        <v>-7.310704960835508</v>
      </c>
      <c r="V26" s="42">
        <v>-7.310704960835508</v>
      </c>
      <c r="W26" s="42">
        <v>-1.0443864229765012</v>
      </c>
      <c r="X26" s="42">
        <v>1.0443864229765012</v>
      </c>
      <c r="Y26" s="42">
        <v>-8.35509138381201</v>
      </c>
      <c r="Z26" s="42">
        <v>-15.665796344647518</v>
      </c>
    </row>
    <row r="27" spans="1:26" ht="12.75">
      <c r="A27">
        <v>53021</v>
      </c>
      <c r="B27" t="s">
        <v>265</v>
      </c>
      <c r="C27">
        <v>8985</v>
      </c>
      <c r="D27">
        <v>50</v>
      </c>
      <c r="E27">
        <v>123</v>
      </c>
      <c r="F27">
        <v>-73</v>
      </c>
      <c r="G27">
        <v>73</v>
      </c>
      <c r="H27">
        <v>228</v>
      </c>
      <c r="I27">
        <v>12</v>
      </c>
      <c r="J27" s="38">
        <f t="shared" si="0"/>
        <v>313</v>
      </c>
      <c r="K27">
        <v>45</v>
      </c>
      <c r="L27">
        <v>256</v>
      </c>
      <c r="M27">
        <v>49</v>
      </c>
      <c r="N27" s="38">
        <f t="shared" si="1"/>
        <v>350</v>
      </c>
      <c r="O27" s="38">
        <f t="shared" si="2"/>
        <v>-37</v>
      </c>
      <c r="P27" s="38">
        <f t="shared" si="3"/>
        <v>-110</v>
      </c>
      <c r="Q27">
        <v>4</v>
      </c>
      <c r="R27" s="38">
        <v>8879</v>
      </c>
      <c r="S27" s="42">
        <v>5.597850425436633</v>
      </c>
      <c r="T27" s="42">
        <v>13.770712046574115</v>
      </c>
      <c r="U27" s="42">
        <v>-4.142409314823108</v>
      </c>
      <c r="V27" s="42">
        <v>-3.134796238244514</v>
      </c>
      <c r="W27" s="42">
        <v>3.134796238244514</v>
      </c>
      <c r="X27" s="42">
        <v>-4.142409314823108</v>
      </c>
      <c r="Y27" s="42">
        <v>-8.172861621137484</v>
      </c>
      <c r="Z27" s="42">
        <v>-12.315270935960593</v>
      </c>
    </row>
    <row r="28" spans="1:26" ht="12.75">
      <c r="A28">
        <v>53022</v>
      </c>
      <c r="B28" t="s">
        <v>266</v>
      </c>
      <c r="C28">
        <v>2531</v>
      </c>
      <c r="D28">
        <v>6</v>
      </c>
      <c r="E28">
        <v>55</v>
      </c>
      <c r="F28">
        <v>-49</v>
      </c>
      <c r="G28">
        <v>23</v>
      </c>
      <c r="H28">
        <v>106</v>
      </c>
      <c r="I28">
        <v>1</v>
      </c>
      <c r="J28" s="38">
        <f t="shared" si="0"/>
        <v>130</v>
      </c>
      <c r="K28">
        <v>8</v>
      </c>
      <c r="L28">
        <v>87</v>
      </c>
      <c r="M28">
        <v>15</v>
      </c>
      <c r="N28" s="38">
        <f t="shared" si="1"/>
        <v>110</v>
      </c>
      <c r="O28" s="38">
        <f t="shared" si="2"/>
        <v>20</v>
      </c>
      <c r="P28" s="38">
        <f t="shared" si="3"/>
        <v>-29</v>
      </c>
      <c r="Q28">
        <v>2</v>
      </c>
      <c r="R28" s="38">
        <v>2504</v>
      </c>
      <c r="S28" s="42">
        <v>2.3833167825223436</v>
      </c>
      <c r="T28" s="42">
        <v>21.847070506454816</v>
      </c>
      <c r="U28" s="42">
        <v>7.944389275074478</v>
      </c>
      <c r="V28" s="42">
        <v>7.547169811320755</v>
      </c>
      <c r="W28" s="42">
        <v>5.958291956305859</v>
      </c>
      <c r="X28" s="42">
        <v>-5.561072492552134</v>
      </c>
      <c r="Y28" s="42">
        <v>-19.463753723932474</v>
      </c>
      <c r="Z28" s="42">
        <v>-11.519364448857996</v>
      </c>
    </row>
    <row r="29" spans="1:26" ht="12.75">
      <c r="A29">
        <v>53023</v>
      </c>
      <c r="B29" t="s">
        <v>267</v>
      </c>
      <c r="C29">
        <v>4353</v>
      </c>
      <c r="D29">
        <v>33</v>
      </c>
      <c r="E29">
        <v>60</v>
      </c>
      <c r="F29">
        <v>-27</v>
      </c>
      <c r="G29">
        <v>63</v>
      </c>
      <c r="H29">
        <v>130</v>
      </c>
      <c r="I29">
        <v>8</v>
      </c>
      <c r="J29" s="38">
        <f t="shared" si="0"/>
        <v>201</v>
      </c>
      <c r="K29">
        <v>21</v>
      </c>
      <c r="L29">
        <v>163</v>
      </c>
      <c r="M29">
        <v>23</v>
      </c>
      <c r="N29" s="38">
        <f t="shared" si="1"/>
        <v>207</v>
      </c>
      <c r="O29" s="38">
        <f t="shared" si="2"/>
        <v>-6</v>
      </c>
      <c r="P29" s="38">
        <f t="shared" si="3"/>
        <v>-33</v>
      </c>
      <c r="Q29">
        <v>4</v>
      </c>
      <c r="R29" s="38">
        <v>4324</v>
      </c>
      <c r="S29" s="42">
        <v>7.606315546847989</v>
      </c>
      <c r="T29" s="42">
        <v>13.829664630632708</v>
      </c>
      <c r="U29" s="42">
        <v>-1.3829664630632708</v>
      </c>
      <c r="V29" s="42">
        <v>-7.606315546847989</v>
      </c>
      <c r="W29" s="42">
        <v>9.680765241442895</v>
      </c>
      <c r="X29" s="42">
        <v>-3.457416157658177</v>
      </c>
      <c r="Y29" s="42">
        <v>-6.2233490837847185</v>
      </c>
      <c r="Z29" s="42">
        <v>-7.606315546847989</v>
      </c>
    </row>
    <row r="30" spans="1:26" ht="12.75">
      <c r="A30">
        <v>53024</v>
      </c>
      <c r="B30" t="s">
        <v>268</v>
      </c>
      <c r="C30">
        <v>3901</v>
      </c>
      <c r="D30">
        <v>15</v>
      </c>
      <c r="E30">
        <v>50</v>
      </c>
      <c r="F30">
        <v>-35</v>
      </c>
      <c r="G30">
        <v>25</v>
      </c>
      <c r="H30">
        <v>195</v>
      </c>
      <c r="I30">
        <v>5</v>
      </c>
      <c r="J30" s="38">
        <f t="shared" si="0"/>
        <v>225</v>
      </c>
      <c r="K30">
        <v>4</v>
      </c>
      <c r="L30">
        <v>188</v>
      </c>
      <c r="M30">
        <v>17</v>
      </c>
      <c r="N30" s="38">
        <f t="shared" si="1"/>
        <v>209</v>
      </c>
      <c r="O30" s="38">
        <f t="shared" si="2"/>
        <v>16</v>
      </c>
      <c r="P30" s="38">
        <f t="shared" si="3"/>
        <v>-19</v>
      </c>
      <c r="Q30">
        <v>-2</v>
      </c>
      <c r="R30" s="38">
        <v>3880</v>
      </c>
      <c r="S30" s="42">
        <v>3.855545559696697</v>
      </c>
      <c r="T30" s="42">
        <v>12.851818532322325</v>
      </c>
      <c r="U30" s="42">
        <v>4.1125819303431435</v>
      </c>
      <c r="V30" s="42">
        <v>1.7992545945251253</v>
      </c>
      <c r="W30" s="42">
        <v>5.3977637835753765</v>
      </c>
      <c r="X30" s="42">
        <v>-3.0844364477573576</v>
      </c>
      <c r="Y30" s="42">
        <v>-8.996272972625627</v>
      </c>
      <c r="Z30" s="42">
        <v>-4.883691042282483</v>
      </c>
    </row>
    <row r="31" spans="1:26" ht="12.75">
      <c r="A31">
        <v>53025</v>
      </c>
      <c r="B31" t="s">
        <v>269</v>
      </c>
      <c r="C31">
        <v>975</v>
      </c>
      <c r="D31">
        <v>15</v>
      </c>
      <c r="E31">
        <v>11</v>
      </c>
      <c r="F31">
        <v>4</v>
      </c>
      <c r="G31">
        <v>9</v>
      </c>
      <c r="H31">
        <v>40</v>
      </c>
      <c r="I31">
        <v>0</v>
      </c>
      <c r="J31" s="38">
        <f t="shared" si="0"/>
        <v>49</v>
      </c>
      <c r="K31">
        <v>6</v>
      </c>
      <c r="L31">
        <v>37</v>
      </c>
      <c r="M31">
        <v>0</v>
      </c>
      <c r="N31" s="38">
        <f t="shared" si="1"/>
        <v>43</v>
      </c>
      <c r="O31" s="38">
        <f t="shared" si="2"/>
        <v>6</v>
      </c>
      <c r="P31" s="38">
        <f t="shared" si="3"/>
        <v>10</v>
      </c>
      <c r="Q31">
        <v>2</v>
      </c>
      <c r="R31" s="38">
        <v>987</v>
      </c>
      <c r="S31" s="42">
        <v>15.290519877675841</v>
      </c>
      <c r="T31" s="42">
        <v>11.213047910295616</v>
      </c>
      <c r="U31" s="42">
        <v>6.116207951070336</v>
      </c>
      <c r="V31" s="42">
        <v>3.058103975535168</v>
      </c>
      <c r="W31" s="42">
        <v>3.058103975535168</v>
      </c>
      <c r="X31" s="42">
        <v>0</v>
      </c>
      <c r="Y31" s="42">
        <v>4.077471967380225</v>
      </c>
      <c r="Z31" s="42">
        <v>10.193679918450561</v>
      </c>
    </row>
    <row r="32" spans="1:26" ht="12.75">
      <c r="A32">
        <v>53026</v>
      </c>
      <c r="B32" t="s">
        <v>270</v>
      </c>
      <c r="C32">
        <v>3294</v>
      </c>
      <c r="D32">
        <v>7</v>
      </c>
      <c r="E32">
        <v>66</v>
      </c>
      <c r="F32">
        <v>-59</v>
      </c>
      <c r="G32">
        <v>9</v>
      </c>
      <c r="H32">
        <v>56</v>
      </c>
      <c r="I32">
        <v>0</v>
      </c>
      <c r="J32" s="38">
        <f t="shared" si="0"/>
        <v>65</v>
      </c>
      <c r="K32">
        <v>11</v>
      </c>
      <c r="L32">
        <v>82</v>
      </c>
      <c r="M32">
        <v>1</v>
      </c>
      <c r="N32" s="38">
        <f t="shared" si="1"/>
        <v>94</v>
      </c>
      <c r="O32" s="38">
        <f t="shared" si="2"/>
        <v>-29</v>
      </c>
      <c r="P32" s="38">
        <f t="shared" si="3"/>
        <v>-88</v>
      </c>
      <c r="Q32">
        <v>0</v>
      </c>
      <c r="R32" s="38">
        <v>3206</v>
      </c>
      <c r="S32" s="42">
        <v>2.1538461538461537</v>
      </c>
      <c r="T32" s="42">
        <v>20.307692307692307</v>
      </c>
      <c r="U32" s="42">
        <v>-8.923076923076923</v>
      </c>
      <c r="V32" s="42">
        <v>-8</v>
      </c>
      <c r="W32" s="42">
        <v>-0.6153846153846154</v>
      </c>
      <c r="X32" s="42">
        <v>-0.3076923076923077</v>
      </c>
      <c r="Y32" s="42">
        <v>-18.153846153846153</v>
      </c>
      <c r="Z32" s="42">
        <v>-27.076923076923077</v>
      </c>
    </row>
    <row r="33" spans="1:26" ht="12.75">
      <c r="A33">
        <v>53027</v>
      </c>
      <c r="B33" t="s">
        <v>271</v>
      </c>
      <c r="C33">
        <v>1312</v>
      </c>
      <c r="D33">
        <v>5</v>
      </c>
      <c r="E33">
        <v>16</v>
      </c>
      <c r="F33">
        <v>-11</v>
      </c>
      <c r="G33">
        <v>30</v>
      </c>
      <c r="H33">
        <v>23</v>
      </c>
      <c r="I33">
        <v>2</v>
      </c>
      <c r="J33" s="38">
        <f t="shared" si="0"/>
        <v>55</v>
      </c>
      <c r="K33">
        <v>9</v>
      </c>
      <c r="L33">
        <v>48</v>
      </c>
      <c r="M33">
        <v>4</v>
      </c>
      <c r="N33" s="38">
        <f t="shared" si="1"/>
        <v>61</v>
      </c>
      <c r="O33" s="38">
        <f t="shared" si="2"/>
        <v>-6</v>
      </c>
      <c r="P33" s="38">
        <f t="shared" si="3"/>
        <v>-17</v>
      </c>
      <c r="Q33">
        <v>-2</v>
      </c>
      <c r="R33" s="38">
        <v>1293</v>
      </c>
      <c r="S33" s="42">
        <v>3.838771593090211</v>
      </c>
      <c r="T33" s="42">
        <v>12.284069097888676</v>
      </c>
      <c r="U33" s="42">
        <v>-4.606525911708253</v>
      </c>
      <c r="V33" s="42">
        <v>-19.193857965451055</v>
      </c>
      <c r="W33" s="42">
        <v>16.122840690978887</v>
      </c>
      <c r="X33" s="42">
        <v>-1.5355086372360844</v>
      </c>
      <c r="Y33" s="42">
        <v>-8.445297504798464</v>
      </c>
      <c r="Z33" s="42">
        <v>-13.051823416506718</v>
      </c>
    </row>
    <row r="34" spans="1:26" ht="12.75">
      <c r="A34">
        <v>53028</v>
      </c>
      <c r="B34" t="s">
        <v>272</v>
      </c>
      <c r="C34">
        <v>1061</v>
      </c>
      <c r="D34">
        <v>4</v>
      </c>
      <c r="E34">
        <v>23</v>
      </c>
      <c r="F34">
        <v>-19</v>
      </c>
      <c r="G34">
        <v>3</v>
      </c>
      <c r="H34">
        <v>24</v>
      </c>
      <c r="I34">
        <v>0</v>
      </c>
      <c r="J34" s="38">
        <f t="shared" si="0"/>
        <v>27</v>
      </c>
      <c r="K34">
        <v>4</v>
      </c>
      <c r="L34">
        <v>53</v>
      </c>
      <c r="M34">
        <v>6</v>
      </c>
      <c r="N34" s="38">
        <f t="shared" si="1"/>
        <v>63</v>
      </c>
      <c r="O34" s="38">
        <f t="shared" si="2"/>
        <v>-36</v>
      </c>
      <c r="P34" s="38">
        <f t="shared" si="3"/>
        <v>-55</v>
      </c>
      <c r="Q34">
        <v>0</v>
      </c>
      <c r="R34" s="38">
        <v>1006</v>
      </c>
      <c r="S34" s="42">
        <v>3.8703434929850022</v>
      </c>
      <c r="T34" s="42">
        <v>22.254475084663763</v>
      </c>
      <c r="U34" s="42">
        <v>-34.83309143686502</v>
      </c>
      <c r="V34" s="42">
        <v>-28.059990324141268</v>
      </c>
      <c r="W34" s="42">
        <v>-0.9675858732462506</v>
      </c>
      <c r="X34" s="42">
        <v>-5.805515239477503</v>
      </c>
      <c r="Y34" s="42">
        <v>-18.384131591678763</v>
      </c>
      <c r="Z34" s="42">
        <v>-53.217223028543785</v>
      </c>
    </row>
    <row r="35" spans="1:26" s="40" customFormat="1" ht="12">
      <c r="A35" s="45"/>
      <c r="B35" s="45" t="s">
        <v>255</v>
      </c>
      <c r="C35" s="46">
        <f aca="true" t="shared" si="4" ref="C35:N35">SUM(C7:C34)</f>
        <v>220539</v>
      </c>
      <c r="D35" s="46">
        <f t="shared" si="4"/>
        <v>1174</v>
      </c>
      <c r="E35" s="46">
        <f t="shared" si="4"/>
        <v>2845</v>
      </c>
      <c r="F35" s="46">
        <f t="shared" si="4"/>
        <v>-1671</v>
      </c>
      <c r="G35" s="46">
        <f t="shared" si="4"/>
        <v>1551</v>
      </c>
      <c r="H35" s="46">
        <f t="shared" si="4"/>
        <v>5467</v>
      </c>
      <c r="I35" s="46">
        <f t="shared" si="4"/>
        <v>354</v>
      </c>
      <c r="J35" s="46">
        <f t="shared" si="4"/>
        <v>7372</v>
      </c>
      <c r="K35" s="46">
        <f t="shared" si="4"/>
        <v>791</v>
      </c>
      <c r="L35" s="46">
        <f t="shared" si="4"/>
        <v>5100</v>
      </c>
      <c r="M35" s="46">
        <f t="shared" si="4"/>
        <v>736</v>
      </c>
      <c r="N35" s="46">
        <f t="shared" si="4"/>
        <v>6627</v>
      </c>
      <c r="O35" s="46">
        <f>(J35-N35)</f>
        <v>745</v>
      </c>
      <c r="P35" s="46">
        <f>(F35+O35)</f>
        <v>-926</v>
      </c>
      <c r="Q35" s="46">
        <v>77</v>
      </c>
      <c r="R35" s="46">
        <v>219690</v>
      </c>
      <c r="S35" s="47">
        <v>5.333587746377454</v>
      </c>
      <c r="T35" s="47">
        <v>12.925091259321853</v>
      </c>
      <c r="U35" s="47">
        <v>3.3846021048136308</v>
      </c>
      <c r="V35" s="47">
        <v>1.6673140570021512</v>
      </c>
      <c r="W35" s="47">
        <v>3.4527484559172614</v>
      </c>
      <c r="X35" s="47">
        <v>-1.7354604081057812</v>
      </c>
      <c r="Y35" s="47">
        <v>-7.591503512944399</v>
      </c>
      <c r="Z35" s="47">
        <v>-4.2069014081307685</v>
      </c>
    </row>
    <row r="37" ht="12">
      <c r="A37" s="31" t="s">
        <v>305</v>
      </c>
    </row>
    <row r="39" spans="1:10" ht="63" customHeight="1">
      <c r="A39" s="64" t="s">
        <v>312</v>
      </c>
      <c r="B39" s="65"/>
      <c r="C39" s="65"/>
      <c r="D39" s="65"/>
      <c r="E39" s="65"/>
      <c r="F39" s="65"/>
      <c r="G39" s="65"/>
      <c r="H39" s="65"/>
      <c r="I39" s="65"/>
      <c r="J39" s="65"/>
    </row>
    <row r="41" ht="13.5">
      <c r="A41" s="56" t="s">
        <v>313</v>
      </c>
    </row>
    <row r="43" ht="13.5">
      <c r="A43" s="56" t="s">
        <v>323</v>
      </c>
    </row>
    <row r="50" spans="1:18" s="4" customFormat="1" ht="14.25">
      <c r="A50" s="1" t="s">
        <v>321</v>
      </c>
      <c r="B50" s="2"/>
      <c r="C50" s="3"/>
      <c r="D50" s="3"/>
      <c r="E50" s="3"/>
      <c r="F50" s="3"/>
      <c r="G50" s="3"/>
      <c r="H50" s="3"/>
      <c r="I50" s="3"/>
      <c r="J50" s="3"/>
      <c r="K50" s="3"/>
      <c r="L50" s="3"/>
      <c r="M50" s="3"/>
      <c r="N50" s="3"/>
      <c r="O50" s="3"/>
      <c r="P50" s="3"/>
      <c r="Q50" s="3"/>
      <c r="R50" s="3"/>
    </row>
    <row r="51" spans="1:18" s="7" customFormat="1" ht="7.5" customHeight="1">
      <c r="A51" s="6"/>
      <c r="C51" s="8"/>
      <c r="D51" s="8"/>
      <c r="E51" s="8"/>
      <c r="F51" s="8"/>
      <c r="G51" s="8"/>
      <c r="H51" s="8"/>
      <c r="I51" s="8"/>
      <c r="J51" s="8"/>
      <c r="K51" s="8"/>
      <c r="L51" s="8"/>
      <c r="M51" s="8"/>
      <c r="N51" s="8"/>
      <c r="O51" s="8"/>
      <c r="P51" s="8"/>
      <c r="Q51" s="8"/>
      <c r="R51" s="8"/>
    </row>
    <row r="52" spans="1:26" s="7" customFormat="1" ht="12.75" customHeight="1">
      <c r="A52" s="9"/>
      <c r="B52" s="9"/>
      <c r="C52" s="10"/>
      <c r="D52" s="11" t="s">
        <v>0</v>
      </c>
      <c r="E52" s="12"/>
      <c r="F52" s="13"/>
      <c r="G52" s="11" t="s">
        <v>1</v>
      </c>
      <c r="H52" s="12"/>
      <c r="I52" s="12"/>
      <c r="J52" s="12"/>
      <c r="K52" s="12"/>
      <c r="L52" s="12"/>
      <c r="M52" s="12"/>
      <c r="N52" s="12"/>
      <c r="O52" s="14"/>
      <c r="P52" s="10"/>
      <c r="Q52" s="77" t="s">
        <v>316</v>
      </c>
      <c r="R52" s="10"/>
      <c r="S52" s="69" t="s">
        <v>2</v>
      </c>
      <c r="T52" s="69" t="s">
        <v>3</v>
      </c>
      <c r="U52" s="66" t="s">
        <v>4</v>
      </c>
      <c r="V52" s="67"/>
      <c r="W52" s="67"/>
      <c r="X52" s="68"/>
      <c r="Y52" s="69" t="s">
        <v>6</v>
      </c>
      <c r="Z52" s="69" t="s">
        <v>5</v>
      </c>
    </row>
    <row r="53" spans="1:26" s="7" customFormat="1" ht="11.25" customHeight="1">
      <c r="A53" s="15" t="s">
        <v>280</v>
      </c>
      <c r="B53" s="15" t="s">
        <v>7</v>
      </c>
      <c r="C53" s="16" t="s">
        <v>8</v>
      </c>
      <c r="D53" s="17"/>
      <c r="E53" s="17"/>
      <c r="F53" s="17"/>
      <c r="G53" s="11" t="s">
        <v>9</v>
      </c>
      <c r="H53" s="12"/>
      <c r="I53" s="12"/>
      <c r="J53" s="13"/>
      <c r="K53" s="11" t="s">
        <v>10</v>
      </c>
      <c r="L53" s="12"/>
      <c r="M53" s="12"/>
      <c r="N53" s="13"/>
      <c r="O53" s="18"/>
      <c r="P53" s="16"/>
      <c r="Q53" s="78"/>
      <c r="R53" s="16" t="s">
        <v>8</v>
      </c>
      <c r="S53" s="70"/>
      <c r="T53" s="70"/>
      <c r="U53" s="72" t="s">
        <v>11</v>
      </c>
      <c r="V53" s="72" t="s">
        <v>12</v>
      </c>
      <c r="W53" s="72" t="s">
        <v>13</v>
      </c>
      <c r="X53" s="74" t="s">
        <v>14</v>
      </c>
      <c r="Y53" s="70"/>
      <c r="Z53" s="70"/>
    </row>
    <row r="54" spans="1:26" s="7" customFormat="1" ht="11.25" customHeight="1">
      <c r="A54" s="15" t="s">
        <v>281</v>
      </c>
      <c r="B54" s="15" t="s">
        <v>15</v>
      </c>
      <c r="C54" s="16" t="s">
        <v>16</v>
      </c>
      <c r="D54" s="19" t="s">
        <v>17</v>
      </c>
      <c r="E54" s="19" t="s">
        <v>18</v>
      </c>
      <c r="F54" s="19" t="s">
        <v>19</v>
      </c>
      <c r="G54" s="20" t="s">
        <v>20</v>
      </c>
      <c r="H54" s="20" t="s">
        <v>20</v>
      </c>
      <c r="I54" s="20" t="s">
        <v>21</v>
      </c>
      <c r="J54" s="20"/>
      <c r="K54" s="20" t="s">
        <v>22</v>
      </c>
      <c r="L54" s="20" t="s">
        <v>22</v>
      </c>
      <c r="M54" s="20" t="s">
        <v>21</v>
      </c>
      <c r="N54" s="20"/>
      <c r="O54" s="16" t="s">
        <v>19</v>
      </c>
      <c r="P54" s="16" t="s">
        <v>19</v>
      </c>
      <c r="Q54" s="78"/>
      <c r="R54" s="16" t="s">
        <v>16</v>
      </c>
      <c r="S54" s="70"/>
      <c r="T54" s="70"/>
      <c r="U54" s="73"/>
      <c r="V54" s="73"/>
      <c r="W54" s="73"/>
      <c r="X54" s="75"/>
      <c r="Y54" s="70"/>
      <c r="Z54" s="70"/>
    </row>
    <row r="55" spans="1:26" s="7" customFormat="1" ht="11.25" customHeight="1">
      <c r="A55" s="21"/>
      <c r="B55" s="21"/>
      <c r="C55" s="22" t="s">
        <v>308</v>
      </c>
      <c r="D55" s="23" t="s">
        <v>23</v>
      </c>
      <c r="E55" s="24"/>
      <c r="F55" s="24"/>
      <c r="G55" s="24" t="s">
        <v>24</v>
      </c>
      <c r="H55" s="24" t="s">
        <v>25</v>
      </c>
      <c r="I55" s="24" t="s">
        <v>26</v>
      </c>
      <c r="J55" s="24" t="s">
        <v>11</v>
      </c>
      <c r="K55" s="24" t="s">
        <v>24</v>
      </c>
      <c r="L55" s="24" t="s">
        <v>25</v>
      </c>
      <c r="M55" s="24" t="s">
        <v>27</v>
      </c>
      <c r="N55" s="24" t="s">
        <v>11</v>
      </c>
      <c r="O55" s="25"/>
      <c r="P55" s="22" t="s">
        <v>28</v>
      </c>
      <c r="Q55" s="79"/>
      <c r="R55" s="22" t="s">
        <v>307</v>
      </c>
      <c r="S55" s="71"/>
      <c r="T55" s="71"/>
      <c r="U55" s="73"/>
      <c r="V55" s="73"/>
      <c r="W55" s="73"/>
      <c r="X55" s="76"/>
      <c r="Y55" s="71"/>
      <c r="Z55" s="71"/>
    </row>
    <row r="56" spans="1:27" ht="12.75">
      <c r="A56">
        <v>53001</v>
      </c>
      <c r="B56" t="s">
        <v>246</v>
      </c>
      <c r="C56">
        <v>2066</v>
      </c>
      <c r="D56">
        <v>13</v>
      </c>
      <c r="E56">
        <v>31</v>
      </c>
      <c r="F56">
        <v>-18</v>
      </c>
      <c r="G56">
        <v>33</v>
      </c>
      <c r="H56">
        <v>109</v>
      </c>
      <c r="I56">
        <v>7</v>
      </c>
      <c r="J56" s="38">
        <f aca="true" t="shared" si="5" ref="J56:J83">SUM(G56:I56)</f>
        <v>149</v>
      </c>
      <c r="K56">
        <v>8</v>
      </c>
      <c r="L56">
        <v>83</v>
      </c>
      <c r="M56">
        <v>20</v>
      </c>
      <c r="N56" s="38">
        <f aca="true" t="shared" si="6" ref="N56:N83">SUM(K56:M56)</f>
        <v>111</v>
      </c>
      <c r="O56" s="54">
        <f>(J56-N56)</f>
        <v>38</v>
      </c>
      <c r="P56" s="38">
        <f>(F56+(O56))</f>
        <v>20</v>
      </c>
      <c r="Q56">
        <v>5</v>
      </c>
      <c r="R56" s="38">
        <f>(C56+(P56))+Q56</f>
        <v>2091</v>
      </c>
      <c r="S56" s="39">
        <f>((D56)/((C56+R56)/2))*1000</f>
        <v>6.254510464277123</v>
      </c>
      <c r="T56" s="39">
        <f>((E56)/((C56+R56)/2))*1000</f>
        <v>14.914601876353139</v>
      </c>
      <c r="U56" s="39">
        <f>((O56)/((C56+R56)/2))*1000</f>
        <v>18.28241520327159</v>
      </c>
      <c r="V56" s="39" t="e">
        <f>((H56-#REF!)/((C56+R56)/2))*1000</f>
        <v>#REF!</v>
      </c>
      <c r="W56" s="39">
        <f>((G56-K56)/((C56+R56)/2))*1000</f>
        <v>12.027904738994467</v>
      </c>
      <c r="X56" s="39">
        <f>((I56-M56)/((C56+R56)/2))*1000</f>
        <v>-6.254510464277123</v>
      </c>
      <c r="Y56" s="39">
        <f>((F56)/((C56+R56)/2))*1000</f>
        <v>-8.660091412076016</v>
      </c>
      <c r="Z56" s="39">
        <f>((P56)/((C56+R56)/2))*1000</f>
        <v>9.622323791195573</v>
      </c>
      <c r="AA56" s="39"/>
    </row>
    <row r="57" spans="1:26" ht="12.75">
      <c r="A57">
        <v>53002</v>
      </c>
      <c r="B57" t="s">
        <v>247</v>
      </c>
      <c r="C57">
        <v>1189</v>
      </c>
      <c r="D57">
        <v>8</v>
      </c>
      <c r="E57">
        <v>14</v>
      </c>
      <c r="F57">
        <v>-6</v>
      </c>
      <c r="G57">
        <v>15</v>
      </c>
      <c r="H57">
        <v>72</v>
      </c>
      <c r="I57">
        <v>3</v>
      </c>
      <c r="J57" s="38">
        <f t="shared" si="5"/>
        <v>90</v>
      </c>
      <c r="K57">
        <v>11</v>
      </c>
      <c r="L57">
        <v>67</v>
      </c>
      <c r="M57">
        <v>2</v>
      </c>
      <c r="N57" s="38">
        <f t="shared" si="6"/>
        <v>80</v>
      </c>
      <c r="O57" s="54">
        <f aca="true" t="shared" si="7" ref="O57:O83">(J57-N57)</f>
        <v>10</v>
      </c>
      <c r="P57" s="38">
        <f aca="true" t="shared" si="8" ref="P57:P83">(F57+(O57))</f>
        <v>4</v>
      </c>
      <c r="Q57">
        <v>1</v>
      </c>
      <c r="R57" s="38">
        <f aca="true" t="shared" si="9" ref="R57:R83">(C57+(P57))+Q57</f>
        <v>1194</v>
      </c>
      <c r="S57" s="39">
        <f aca="true" t="shared" si="10" ref="S57:S83">((D57)/((C57+R57)/2))*1000</f>
        <v>6.714225765841376</v>
      </c>
      <c r="T57" s="39">
        <f aca="true" t="shared" si="11" ref="T57:T83">((E57)/((C57+R57)/2))*1000</f>
        <v>11.74989509022241</v>
      </c>
      <c r="U57" s="39">
        <f aca="true" t="shared" si="12" ref="U57:U83">((O57)/((C57+R57)/2))*1000</f>
        <v>8.392782207301721</v>
      </c>
      <c r="V57" s="39" t="e">
        <f>((H57-#REF!)/((C57+R57)/2))*1000</f>
        <v>#REF!</v>
      </c>
      <c r="W57" s="39">
        <f aca="true" t="shared" si="13" ref="W57:W83">((G57-K57)/((C57+R57)/2))*1000</f>
        <v>3.357112882920688</v>
      </c>
      <c r="X57" s="39">
        <f aca="true" t="shared" si="14" ref="X57:X83">((I57-M57)/((C57+R57)/2))*1000</f>
        <v>0.839278220730172</v>
      </c>
      <c r="Y57" s="39">
        <f aca="true" t="shared" si="15" ref="Y57:Y83">((F57)/((C57+R57)/2))*1000</f>
        <v>-5.035669324381032</v>
      </c>
      <c r="Z57" s="39">
        <f aca="true" t="shared" si="16" ref="Z57:Z83">((P57)/((C57+R57)/2))*1000</f>
        <v>3.357112882920688</v>
      </c>
    </row>
    <row r="58" spans="1:26" ht="12.75">
      <c r="A58">
        <v>53003</v>
      </c>
      <c r="B58" t="s">
        <v>248</v>
      </c>
      <c r="C58">
        <v>1925</v>
      </c>
      <c r="D58">
        <v>5</v>
      </c>
      <c r="E58">
        <v>29</v>
      </c>
      <c r="F58">
        <v>-24</v>
      </c>
      <c r="G58">
        <v>9</v>
      </c>
      <c r="H58">
        <v>39</v>
      </c>
      <c r="I58">
        <v>0</v>
      </c>
      <c r="J58" s="38">
        <f t="shared" si="5"/>
        <v>48</v>
      </c>
      <c r="K58">
        <v>15</v>
      </c>
      <c r="L58">
        <v>46</v>
      </c>
      <c r="M58">
        <v>9</v>
      </c>
      <c r="N58" s="38">
        <f t="shared" si="6"/>
        <v>70</v>
      </c>
      <c r="O58" s="54">
        <f t="shared" si="7"/>
        <v>-22</v>
      </c>
      <c r="P58" s="38">
        <f t="shared" si="8"/>
        <v>-46</v>
      </c>
      <c r="Q58">
        <v>3</v>
      </c>
      <c r="R58" s="38">
        <f t="shared" si="9"/>
        <v>1882</v>
      </c>
      <c r="S58" s="39">
        <f t="shared" si="10"/>
        <v>2.6267402153926978</v>
      </c>
      <c r="T58" s="39">
        <f t="shared" si="11"/>
        <v>15.235093249277647</v>
      </c>
      <c r="U58" s="39">
        <f t="shared" si="12"/>
        <v>-11.55765694772787</v>
      </c>
      <c r="V58" s="39" t="e">
        <f>((H58-#REF!)/((C58+R58)/2))*1000</f>
        <v>#REF!</v>
      </c>
      <c r="W58" s="39">
        <f t="shared" si="13"/>
        <v>-3.1520882584712373</v>
      </c>
      <c r="X58" s="39">
        <f t="shared" si="14"/>
        <v>-4.7281323877068555</v>
      </c>
      <c r="Y58" s="39">
        <f t="shared" si="15"/>
        <v>-12.60835303388495</v>
      </c>
      <c r="Z58" s="39">
        <f t="shared" si="16"/>
        <v>-24.166009981612817</v>
      </c>
    </row>
    <row r="59" spans="1:26" ht="12.75">
      <c r="A59">
        <v>53004</v>
      </c>
      <c r="B59" t="s">
        <v>249</v>
      </c>
      <c r="C59">
        <v>2360</v>
      </c>
      <c r="D59">
        <v>10</v>
      </c>
      <c r="E59">
        <v>36</v>
      </c>
      <c r="F59">
        <v>-26</v>
      </c>
      <c r="G59">
        <v>40</v>
      </c>
      <c r="H59">
        <v>96</v>
      </c>
      <c r="I59">
        <v>11</v>
      </c>
      <c r="J59" s="38">
        <f t="shared" si="5"/>
        <v>147</v>
      </c>
      <c r="K59">
        <v>18</v>
      </c>
      <c r="L59">
        <v>65</v>
      </c>
      <c r="M59">
        <v>21</v>
      </c>
      <c r="N59" s="38">
        <f t="shared" si="6"/>
        <v>104</v>
      </c>
      <c r="O59" s="54">
        <f t="shared" si="7"/>
        <v>43</v>
      </c>
      <c r="P59" s="38">
        <f t="shared" si="8"/>
        <v>17</v>
      </c>
      <c r="Q59">
        <v>-2</v>
      </c>
      <c r="R59" s="38">
        <f t="shared" si="9"/>
        <v>2375</v>
      </c>
      <c r="S59" s="39">
        <f t="shared" si="10"/>
        <v>4.223864836325237</v>
      </c>
      <c r="T59" s="39">
        <f t="shared" si="11"/>
        <v>15.205913410770854</v>
      </c>
      <c r="U59" s="39">
        <f t="shared" si="12"/>
        <v>18.162618796198522</v>
      </c>
      <c r="V59" s="39" t="e">
        <f>((H59-#REF!)/((C59+R59)/2))*1000</f>
        <v>#REF!</v>
      </c>
      <c r="W59" s="39">
        <f t="shared" si="13"/>
        <v>9.292502639915522</v>
      </c>
      <c r="X59" s="39">
        <f t="shared" si="14"/>
        <v>-4.223864836325237</v>
      </c>
      <c r="Y59" s="39">
        <f t="shared" si="15"/>
        <v>-10.982048574445617</v>
      </c>
      <c r="Z59" s="39">
        <f t="shared" si="16"/>
        <v>7.180570221752904</v>
      </c>
    </row>
    <row r="60" spans="1:26" ht="12.75">
      <c r="A60">
        <v>53005</v>
      </c>
      <c r="B60" t="s">
        <v>250</v>
      </c>
      <c r="C60">
        <v>678</v>
      </c>
      <c r="D60">
        <v>4</v>
      </c>
      <c r="E60">
        <v>12</v>
      </c>
      <c r="F60">
        <v>-8</v>
      </c>
      <c r="G60">
        <v>7</v>
      </c>
      <c r="H60">
        <v>10</v>
      </c>
      <c r="I60">
        <v>2</v>
      </c>
      <c r="J60" s="38">
        <f t="shared" si="5"/>
        <v>19</v>
      </c>
      <c r="K60">
        <v>4</v>
      </c>
      <c r="L60">
        <v>14</v>
      </c>
      <c r="M60">
        <v>0</v>
      </c>
      <c r="N60" s="38">
        <f t="shared" si="6"/>
        <v>18</v>
      </c>
      <c r="O60" s="54">
        <f t="shared" si="7"/>
        <v>1</v>
      </c>
      <c r="P60" s="38">
        <f t="shared" si="8"/>
        <v>-7</v>
      </c>
      <c r="Q60">
        <v>1</v>
      </c>
      <c r="R60" s="38">
        <f t="shared" si="9"/>
        <v>672</v>
      </c>
      <c r="S60" s="39">
        <f t="shared" si="10"/>
        <v>5.925925925925926</v>
      </c>
      <c r="T60" s="39">
        <f t="shared" si="11"/>
        <v>17.77777777777778</v>
      </c>
      <c r="U60" s="39">
        <f t="shared" si="12"/>
        <v>1.4814814814814814</v>
      </c>
      <c r="V60" s="39" t="e">
        <f>((H60-#REF!)/((C60+R60)/2))*1000</f>
        <v>#REF!</v>
      </c>
      <c r="W60" s="39">
        <f t="shared" si="13"/>
        <v>4.444444444444445</v>
      </c>
      <c r="X60" s="39">
        <f t="shared" si="14"/>
        <v>2.962962962962963</v>
      </c>
      <c r="Y60" s="39">
        <f t="shared" si="15"/>
        <v>-11.851851851851851</v>
      </c>
      <c r="Z60" s="39">
        <f t="shared" si="16"/>
        <v>-10.37037037037037</v>
      </c>
    </row>
    <row r="61" spans="1:26" ht="12.75">
      <c r="A61">
        <v>53006</v>
      </c>
      <c r="B61" t="s">
        <v>286</v>
      </c>
      <c r="C61">
        <v>3496</v>
      </c>
      <c r="D61">
        <v>20</v>
      </c>
      <c r="E61">
        <v>50</v>
      </c>
      <c r="F61">
        <v>-30</v>
      </c>
      <c r="G61">
        <v>19</v>
      </c>
      <c r="H61">
        <v>133</v>
      </c>
      <c r="I61">
        <v>3</v>
      </c>
      <c r="J61" s="38">
        <f t="shared" si="5"/>
        <v>155</v>
      </c>
      <c r="K61">
        <v>1</v>
      </c>
      <c r="L61">
        <v>104</v>
      </c>
      <c r="M61">
        <v>13</v>
      </c>
      <c r="N61" s="38">
        <f t="shared" si="6"/>
        <v>118</v>
      </c>
      <c r="O61" s="54">
        <f t="shared" si="7"/>
        <v>37</v>
      </c>
      <c r="P61" s="38">
        <f t="shared" si="8"/>
        <v>7</v>
      </c>
      <c r="Q61">
        <v>2</v>
      </c>
      <c r="R61" s="38">
        <f t="shared" si="9"/>
        <v>3505</v>
      </c>
      <c r="S61" s="39">
        <f t="shared" si="10"/>
        <v>5.713469504356521</v>
      </c>
      <c r="T61" s="39">
        <f t="shared" si="11"/>
        <v>14.283673760891302</v>
      </c>
      <c r="U61" s="39">
        <f t="shared" si="12"/>
        <v>10.569918583059563</v>
      </c>
      <c r="V61" s="39" t="e">
        <f>((H61-#REF!)/((C61+R61)/2))*1000</f>
        <v>#REF!</v>
      </c>
      <c r="W61" s="39">
        <f t="shared" si="13"/>
        <v>5.142122553920868</v>
      </c>
      <c r="X61" s="39">
        <f t="shared" si="14"/>
        <v>-2.8567347521782605</v>
      </c>
      <c r="Y61" s="39">
        <f t="shared" si="15"/>
        <v>-8.570204256534781</v>
      </c>
      <c r="Z61" s="39">
        <f t="shared" si="16"/>
        <v>1.999714326524782</v>
      </c>
    </row>
    <row r="62" spans="1:26" ht="12.75">
      <c r="A62">
        <v>53007</v>
      </c>
      <c r="B62" t="s">
        <v>251</v>
      </c>
      <c r="C62">
        <v>1221</v>
      </c>
      <c r="D62">
        <v>8</v>
      </c>
      <c r="E62">
        <v>21</v>
      </c>
      <c r="F62">
        <v>-13</v>
      </c>
      <c r="G62">
        <v>22</v>
      </c>
      <c r="H62">
        <v>47</v>
      </c>
      <c r="I62">
        <v>3</v>
      </c>
      <c r="J62" s="38">
        <f t="shared" si="5"/>
        <v>72</v>
      </c>
      <c r="K62">
        <v>15</v>
      </c>
      <c r="L62">
        <v>45</v>
      </c>
      <c r="M62">
        <v>2</v>
      </c>
      <c r="N62" s="38">
        <f t="shared" si="6"/>
        <v>62</v>
      </c>
      <c r="O62" s="54">
        <f t="shared" si="7"/>
        <v>10</v>
      </c>
      <c r="P62" s="38">
        <f t="shared" si="8"/>
        <v>-3</v>
      </c>
      <c r="Q62">
        <v>12</v>
      </c>
      <c r="R62" s="38">
        <f t="shared" si="9"/>
        <v>1230</v>
      </c>
      <c r="S62" s="39">
        <f t="shared" si="10"/>
        <v>6.527947776417789</v>
      </c>
      <c r="T62" s="39">
        <f t="shared" si="11"/>
        <v>17.135862913096695</v>
      </c>
      <c r="U62" s="39">
        <f t="shared" si="12"/>
        <v>8.159934720522235</v>
      </c>
      <c r="V62" s="39" t="e">
        <f>((H62-#REF!)/((C62+R62)/2))*1000</f>
        <v>#REF!</v>
      </c>
      <c r="W62" s="39">
        <f t="shared" si="13"/>
        <v>5.711954304365565</v>
      </c>
      <c r="X62" s="39">
        <f t="shared" si="14"/>
        <v>0.8159934720522236</v>
      </c>
      <c r="Y62" s="39">
        <f t="shared" si="15"/>
        <v>-10.607915136678907</v>
      </c>
      <c r="Z62" s="39">
        <f t="shared" si="16"/>
        <v>-2.4479804161566707</v>
      </c>
    </row>
    <row r="63" spans="1:26" ht="12.75">
      <c r="A63">
        <v>53008</v>
      </c>
      <c r="B63" t="s">
        <v>252</v>
      </c>
      <c r="C63">
        <v>1537</v>
      </c>
      <c r="D63">
        <v>9</v>
      </c>
      <c r="E63">
        <v>19</v>
      </c>
      <c r="F63">
        <v>-10</v>
      </c>
      <c r="G63">
        <v>31</v>
      </c>
      <c r="H63">
        <v>70</v>
      </c>
      <c r="I63">
        <v>2</v>
      </c>
      <c r="J63" s="38">
        <f t="shared" si="5"/>
        <v>103</v>
      </c>
      <c r="K63">
        <v>24</v>
      </c>
      <c r="L63">
        <v>53</v>
      </c>
      <c r="M63">
        <v>8</v>
      </c>
      <c r="N63" s="38">
        <f t="shared" si="6"/>
        <v>85</v>
      </c>
      <c r="O63" s="54">
        <f t="shared" si="7"/>
        <v>18</v>
      </c>
      <c r="P63" s="38">
        <f t="shared" si="8"/>
        <v>8</v>
      </c>
      <c r="Q63">
        <v>-1</v>
      </c>
      <c r="R63" s="38">
        <f t="shared" si="9"/>
        <v>1544</v>
      </c>
      <c r="S63" s="39">
        <f t="shared" si="10"/>
        <v>5.8422590068159685</v>
      </c>
      <c r="T63" s="39">
        <f t="shared" si="11"/>
        <v>12.333657903278157</v>
      </c>
      <c r="U63" s="39">
        <f t="shared" si="12"/>
        <v>11.684518013631937</v>
      </c>
      <c r="V63" s="39" t="e">
        <f>((H63-#REF!)/((C63+R63)/2))*1000</f>
        <v>#REF!</v>
      </c>
      <c r="W63" s="39">
        <f t="shared" si="13"/>
        <v>4.543979227523531</v>
      </c>
      <c r="X63" s="39">
        <f t="shared" si="14"/>
        <v>-3.8948393378773125</v>
      </c>
      <c r="Y63" s="39">
        <f t="shared" si="15"/>
        <v>-6.491398896462187</v>
      </c>
      <c r="Z63" s="39">
        <f t="shared" si="16"/>
        <v>5.19311911716975</v>
      </c>
    </row>
    <row r="64" spans="1:26" ht="12.75">
      <c r="A64">
        <v>53009</v>
      </c>
      <c r="B64" t="s">
        <v>253</v>
      </c>
      <c r="C64">
        <v>10068</v>
      </c>
      <c r="D64">
        <v>57</v>
      </c>
      <c r="E64">
        <v>147</v>
      </c>
      <c r="F64">
        <v>-90</v>
      </c>
      <c r="G64">
        <v>35</v>
      </c>
      <c r="H64">
        <v>253</v>
      </c>
      <c r="I64">
        <v>27</v>
      </c>
      <c r="J64" s="38">
        <f t="shared" si="5"/>
        <v>315</v>
      </c>
      <c r="K64">
        <v>17</v>
      </c>
      <c r="L64">
        <v>224</v>
      </c>
      <c r="M64">
        <v>73</v>
      </c>
      <c r="N64" s="38">
        <f t="shared" si="6"/>
        <v>314</v>
      </c>
      <c r="O64" s="54">
        <f t="shared" si="7"/>
        <v>1</v>
      </c>
      <c r="P64" s="38">
        <f t="shared" si="8"/>
        <v>-89</v>
      </c>
      <c r="Q64">
        <v>8</v>
      </c>
      <c r="R64" s="38">
        <f t="shared" si="9"/>
        <v>9987</v>
      </c>
      <c r="S64" s="39">
        <f t="shared" si="10"/>
        <v>5.68436798803291</v>
      </c>
      <c r="T64" s="39">
        <f t="shared" si="11"/>
        <v>14.659685863874346</v>
      </c>
      <c r="U64" s="39">
        <f t="shared" si="12"/>
        <v>0.09972575417601597</v>
      </c>
      <c r="V64" s="39" t="e">
        <f>((H64-#REF!)/((C64+R64)/2))*1000</f>
        <v>#REF!</v>
      </c>
      <c r="W64" s="39">
        <f t="shared" si="13"/>
        <v>1.7950635751682873</v>
      </c>
      <c r="X64" s="39">
        <f t="shared" si="14"/>
        <v>-4.587384692096734</v>
      </c>
      <c r="Y64" s="39">
        <f t="shared" si="15"/>
        <v>-8.975317875841435</v>
      </c>
      <c r="Z64" s="39">
        <f t="shared" si="16"/>
        <v>-8.87559212166542</v>
      </c>
    </row>
    <row r="65" spans="1:26" ht="12.75">
      <c r="A65">
        <v>53010</v>
      </c>
      <c r="B65" t="s">
        <v>254</v>
      </c>
      <c r="C65">
        <v>4231</v>
      </c>
      <c r="D65">
        <v>23</v>
      </c>
      <c r="E65">
        <v>46</v>
      </c>
      <c r="F65">
        <v>-23</v>
      </c>
      <c r="G65">
        <v>29</v>
      </c>
      <c r="H65">
        <v>146</v>
      </c>
      <c r="I65">
        <v>13</v>
      </c>
      <c r="J65" s="38">
        <f t="shared" si="5"/>
        <v>188</v>
      </c>
      <c r="K65">
        <v>23</v>
      </c>
      <c r="L65">
        <v>162</v>
      </c>
      <c r="M65">
        <v>35</v>
      </c>
      <c r="N65" s="38">
        <f t="shared" si="6"/>
        <v>220</v>
      </c>
      <c r="O65" s="54">
        <f t="shared" si="7"/>
        <v>-32</v>
      </c>
      <c r="P65" s="38">
        <f t="shared" si="8"/>
        <v>-55</v>
      </c>
      <c r="Q65">
        <v>-3</v>
      </c>
      <c r="R65" s="38">
        <f t="shared" si="9"/>
        <v>4173</v>
      </c>
      <c r="S65" s="39">
        <f t="shared" si="10"/>
        <v>5.473584007615421</v>
      </c>
      <c r="T65" s="39">
        <f t="shared" si="11"/>
        <v>10.947168015230842</v>
      </c>
      <c r="U65" s="39">
        <f t="shared" si="12"/>
        <v>-7.615421227986673</v>
      </c>
      <c r="V65" s="39" t="e">
        <f>((H65-#REF!)/((C65+R65)/2))*1000</f>
        <v>#REF!</v>
      </c>
      <c r="W65" s="39">
        <f t="shared" si="13"/>
        <v>1.4278914802475011</v>
      </c>
      <c r="X65" s="39">
        <f t="shared" si="14"/>
        <v>-5.235602094240838</v>
      </c>
      <c r="Y65" s="39">
        <f t="shared" si="15"/>
        <v>-5.473584007615421</v>
      </c>
      <c r="Z65" s="39">
        <f t="shared" si="16"/>
        <v>-13.089005235602095</v>
      </c>
    </row>
    <row r="66" spans="1:26" ht="12.75">
      <c r="A66">
        <v>53011</v>
      </c>
      <c r="B66" t="s">
        <v>255</v>
      </c>
      <c r="C66">
        <v>39203</v>
      </c>
      <c r="D66">
        <v>248</v>
      </c>
      <c r="E66">
        <v>410</v>
      </c>
      <c r="F66">
        <v>-162</v>
      </c>
      <c r="G66">
        <v>281</v>
      </c>
      <c r="H66">
        <v>885</v>
      </c>
      <c r="I66">
        <v>105</v>
      </c>
      <c r="J66" s="38">
        <f t="shared" si="5"/>
        <v>1271</v>
      </c>
      <c r="K66">
        <v>133</v>
      </c>
      <c r="L66">
        <v>718</v>
      </c>
      <c r="M66">
        <v>138</v>
      </c>
      <c r="N66" s="38">
        <f t="shared" si="6"/>
        <v>989</v>
      </c>
      <c r="O66" s="54">
        <f t="shared" si="7"/>
        <v>282</v>
      </c>
      <c r="P66" s="38">
        <f t="shared" si="8"/>
        <v>120</v>
      </c>
      <c r="Q66">
        <v>8</v>
      </c>
      <c r="R66" s="38">
        <f t="shared" si="9"/>
        <v>39331</v>
      </c>
      <c r="S66" s="39">
        <f t="shared" si="10"/>
        <v>6.315735859627678</v>
      </c>
      <c r="T66" s="39">
        <f t="shared" si="11"/>
        <v>10.441337509868337</v>
      </c>
      <c r="U66" s="39">
        <f t="shared" si="12"/>
        <v>7.181602872641149</v>
      </c>
      <c r="V66" s="39" t="e">
        <f>((H66-#REF!)/((C66+R66)/2))*1000</f>
        <v>#REF!</v>
      </c>
      <c r="W66" s="39">
        <f t="shared" si="13"/>
        <v>3.7690681742939365</v>
      </c>
      <c r="X66" s="39">
        <f t="shared" si="14"/>
        <v>-0.8404003361601345</v>
      </c>
      <c r="Y66" s="39">
        <f t="shared" si="15"/>
        <v>-4.12560165024066</v>
      </c>
      <c r="Z66" s="39">
        <f t="shared" si="16"/>
        <v>3.0560012224004893</v>
      </c>
    </row>
    <row r="67" spans="1:26" ht="12.75">
      <c r="A67">
        <v>53012</v>
      </c>
      <c r="B67" t="s">
        <v>256</v>
      </c>
      <c r="C67">
        <v>742</v>
      </c>
      <c r="D67">
        <v>2</v>
      </c>
      <c r="E67">
        <v>13</v>
      </c>
      <c r="F67">
        <v>-11</v>
      </c>
      <c r="G67">
        <v>3</v>
      </c>
      <c r="H67">
        <v>22</v>
      </c>
      <c r="I67">
        <v>1</v>
      </c>
      <c r="J67" s="38">
        <f t="shared" si="5"/>
        <v>26</v>
      </c>
      <c r="K67">
        <v>6</v>
      </c>
      <c r="L67">
        <v>23</v>
      </c>
      <c r="M67">
        <v>2</v>
      </c>
      <c r="N67" s="38">
        <f t="shared" si="6"/>
        <v>31</v>
      </c>
      <c r="O67" s="54">
        <f t="shared" si="7"/>
        <v>-5</v>
      </c>
      <c r="P67" s="38">
        <f t="shared" si="8"/>
        <v>-16</v>
      </c>
      <c r="Q67">
        <v>1</v>
      </c>
      <c r="R67" s="38">
        <f t="shared" si="9"/>
        <v>727</v>
      </c>
      <c r="S67" s="39">
        <f t="shared" si="10"/>
        <v>2.722940776038121</v>
      </c>
      <c r="T67" s="39">
        <f t="shared" si="11"/>
        <v>17.699115044247787</v>
      </c>
      <c r="U67" s="39">
        <f t="shared" si="12"/>
        <v>-6.807351940095303</v>
      </c>
      <c r="V67" s="39" t="e">
        <f>((H67-#REF!)/((C67+R67)/2))*1000</f>
        <v>#REF!</v>
      </c>
      <c r="W67" s="39">
        <f t="shared" si="13"/>
        <v>-4.084411164057181</v>
      </c>
      <c r="X67" s="39">
        <f t="shared" si="14"/>
        <v>-1.3614703880190604</v>
      </c>
      <c r="Y67" s="39">
        <f t="shared" si="15"/>
        <v>-14.976174268209666</v>
      </c>
      <c r="Z67" s="39">
        <f t="shared" si="16"/>
        <v>-21.783526208304966</v>
      </c>
    </row>
    <row r="68" spans="1:26" ht="12.75">
      <c r="A68">
        <v>53013</v>
      </c>
      <c r="B68" t="s">
        <v>257</v>
      </c>
      <c r="C68">
        <v>1662</v>
      </c>
      <c r="D68">
        <v>8</v>
      </c>
      <c r="E68">
        <v>26</v>
      </c>
      <c r="F68">
        <v>-18</v>
      </c>
      <c r="G68">
        <v>11</v>
      </c>
      <c r="H68">
        <v>33</v>
      </c>
      <c r="I68">
        <v>3</v>
      </c>
      <c r="J68" s="38">
        <f t="shared" si="5"/>
        <v>47</v>
      </c>
      <c r="K68">
        <v>3</v>
      </c>
      <c r="L68">
        <v>43</v>
      </c>
      <c r="M68">
        <v>8</v>
      </c>
      <c r="N68" s="38">
        <f t="shared" si="6"/>
        <v>54</v>
      </c>
      <c r="O68" s="54">
        <f t="shared" si="7"/>
        <v>-7</v>
      </c>
      <c r="P68" s="38">
        <f t="shared" si="8"/>
        <v>-25</v>
      </c>
      <c r="Q68">
        <v>1</v>
      </c>
      <c r="R68" s="38">
        <f t="shared" si="9"/>
        <v>1638</v>
      </c>
      <c r="S68" s="39">
        <f t="shared" si="10"/>
        <v>4.848484848484849</v>
      </c>
      <c r="T68" s="39">
        <f t="shared" si="11"/>
        <v>15.757575757575758</v>
      </c>
      <c r="U68" s="39">
        <f t="shared" si="12"/>
        <v>-4.242424242424243</v>
      </c>
      <c r="V68" s="39" t="e">
        <f>((H68-#REF!)/((C68+R68)/2))*1000</f>
        <v>#REF!</v>
      </c>
      <c r="W68" s="39">
        <f t="shared" si="13"/>
        <v>4.848484848484849</v>
      </c>
      <c r="X68" s="39">
        <f t="shared" si="14"/>
        <v>-3.0303030303030303</v>
      </c>
      <c r="Y68" s="39">
        <f t="shared" si="15"/>
        <v>-10.90909090909091</v>
      </c>
      <c r="Z68" s="39">
        <f t="shared" si="16"/>
        <v>-15.151515151515152</v>
      </c>
    </row>
    <row r="69" spans="1:26" ht="12.75">
      <c r="A69">
        <v>53014</v>
      </c>
      <c r="B69" t="s">
        <v>258</v>
      </c>
      <c r="C69">
        <v>3479</v>
      </c>
      <c r="D69">
        <v>18</v>
      </c>
      <c r="E69">
        <v>51</v>
      </c>
      <c r="F69">
        <v>-33</v>
      </c>
      <c r="G69">
        <v>30</v>
      </c>
      <c r="H69">
        <v>63</v>
      </c>
      <c r="I69">
        <v>2</v>
      </c>
      <c r="J69" s="38">
        <f t="shared" si="5"/>
        <v>95</v>
      </c>
      <c r="K69">
        <v>12</v>
      </c>
      <c r="L69">
        <v>54</v>
      </c>
      <c r="M69">
        <v>0</v>
      </c>
      <c r="N69" s="38">
        <f t="shared" si="6"/>
        <v>66</v>
      </c>
      <c r="O69" s="54">
        <f t="shared" si="7"/>
        <v>29</v>
      </c>
      <c r="P69" s="38">
        <f t="shared" si="8"/>
        <v>-4</v>
      </c>
      <c r="Q69">
        <v>-2</v>
      </c>
      <c r="R69" s="38">
        <f t="shared" si="9"/>
        <v>3473</v>
      </c>
      <c r="S69" s="39">
        <f t="shared" si="10"/>
        <v>5.178365937859608</v>
      </c>
      <c r="T69" s="39">
        <f t="shared" si="11"/>
        <v>14.672036823935558</v>
      </c>
      <c r="U69" s="39">
        <f t="shared" si="12"/>
        <v>8.342922899884924</v>
      </c>
      <c r="V69" s="39" t="e">
        <f>((H69-#REF!)/((C69+R69)/2))*1000</f>
        <v>#REF!</v>
      </c>
      <c r="W69" s="39">
        <f t="shared" si="13"/>
        <v>5.178365937859608</v>
      </c>
      <c r="X69" s="39">
        <f t="shared" si="14"/>
        <v>0.5753739930955121</v>
      </c>
      <c r="Y69" s="39">
        <f t="shared" si="15"/>
        <v>-9.49367088607595</v>
      </c>
      <c r="Z69" s="39">
        <f t="shared" si="16"/>
        <v>-1.1507479861910241</v>
      </c>
    </row>
    <row r="70" spans="1:26" ht="12.75">
      <c r="A70">
        <v>53015</v>
      </c>
      <c r="B70" t="s">
        <v>259</v>
      </c>
      <c r="C70">
        <v>3949</v>
      </c>
      <c r="D70">
        <v>24</v>
      </c>
      <c r="E70">
        <v>49</v>
      </c>
      <c r="F70">
        <v>-25</v>
      </c>
      <c r="G70">
        <v>48</v>
      </c>
      <c r="H70">
        <v>129</v>
      </c>
      <c r="I70">
        <v>9</v>
      </c>
      <c r="J70" s="38">
        <f t="shared" si="5"/>
        <v>186</v>
      </c>
      <c r="K70">
        <v>36</v>
      </c>
      <c r="L70">
        <v>111</v>
      </c>
      <c r="M70">
        <v>15</v>
      </c>
      <c r="N70" s="38">
        <f t="shared" si="6"/>
        <v>162</v>
      </c>
      <c r="O70" s="54">
        <f t="shared" si="7"/>
        <v>24</v>
      </c>
      <c r="P70" s="38">
        <f t="shared" si="8"/>
        <v>-1</v>
      </c>
      <c r="Q70">
        <v>-3</v>
      </c>
      <c r="R70" s="38">
        <f t="shared" si="9"/>
        <v>3945</v>
      </c>
      <c r="S70" s="39">
        <f t="shared" si="10"/>
        <v>6.080567519635166</v>
      </c>
      <c r="T70" s="39">
        <f t="shared" si="11"/>
        <v>12.41449201925513</v>
      </c>
      <c r="U70" s="39">
        <f t="shared" si="12"/>
        <v>6.080567519635166</v>
      </c>
      <c r="V70" s="39" t="e">
        <f>((H70-#REF!)/((C70+R70)/2))*1000</f>
        <v>#REF!</v>
      </c>
      <c r="W70" s="39">
        <f t="shared" si="13"/>
        <v>3.040283759817583</v>
      </c>
      <c r="X70" s="39">
        <f t="shared" si="14"/>
        <v>-1.5201418799087916</v>
      </c>
      <c r="Y70" s="39">
        <f t="shared" si="15"/>
        <v>-6.333924499619965</v>
      </c>
      <c r="Z70" s="39">
        <f t="shared" si="16"/>
        <v>-0.2533569799847986</v>
      </c>
    </row>
    <row r="71" spans="1:26" ht="12.75">
      <c r="A71">
        <v>53016</v>
      </c>
      <c r="B71" t="s">
        <v>260</v>
      </c>
      <c r="C71">
        <v>5867</v>
      </c>
      <c r="D71">
        <v>35</v>
      </c>
      <c r="E71">
        <v>78</v>
      </c>
      <c r="F71">
        <v>-43</v>
      </c>
      <c r="G71">
        <v>31</v>
      </c>
      <c r="H71">
        <v>90</v>
      </c>
      <c r="I71">
        <v>19</v>
      </c>
      <c r="J71" s="38">
        <f t="shared" si="5"/>
        <v>140</v>
      </c>
      <c r="K71">
        <v>7</v>
      </c>
      <c r="L71">
        <v>128</v>
      </c>
      <c r="M71">
        <v>12</v>
      </c>
      <c r="N71" s="38">
        <f t="shared" si="6"/>
        <v>147</v>
      </c>
      <c r="O71" s="54">
        <f t="shared" si="7"/>
        <v>-7</v>
      </c>
      <c r="P71" s="38">
        <f t="shared" si="8"/>
        <v>-50</v>
      </c>
      <c r="Q71">
        <v>3</v>
      </c>
      <c r="R71" s="38">
        <f t="shared" si="9"/>
        <v>5820</v>
      </c>
      <c r="S71" s="39">
        <f t="shared" si="10"/>
        <v>5.9895610507401384</v>
      </c>
      <c r="T71" s="39">
        <f t="shared" si="11"/>
        <v>13.348164627363738</v>
      </c>
      <c r="U71" s="39">
        <f t="shared" si="12"/>
        <v>-1.1979122101480277</v>
      </c>
      <c r="V71" s="39" t="e">
        <f>((H71-#REF!)/((C71+R71)/2))*1000</f>
        <v>#REF!</v>
      </c>
      <c r="W71" s="39">
        <f t="shared" si="13"/>
        <v>4.107127577650381</v>
      </c>
      <c r="X71" s="39">
        <f t="shared" si="14"/>
        <v>1.1979122101480277</v>
      </c>
      <c r="Y71" s="39">
        <f t="shared" si="15"/>
        <v>-7.358603576623599</v>
      </c>
      <c r="Z71" s="39">
        <f t="shared" si="16"/>
        <v>-8.556515786771627</v>
      </c>
    </row>
    <row r="72" spans="1:26" ht="12.75">
      <c r="A72">
        <v>53017</v>
      </c>
      <c r="B72" t="s">
        <v>261</v>
      </c>
      <c r="C72">
        <v>595</v>
      </c>
      <c r="D72">
        <v>4</v>
      </c>
      <c r="E72">
        <v>4</v>
      </c>
      <c r="F72">
        <v>0</v>
      </c>
      <c r="G72">
        <v>20</v>
      </c>
      <c r="H72">
        <v>26</v>
      </c>
      <c r="I72">
        <v>1</v>
      </c>
      <c r="J72" s="38">
        <f t="shared" si="5"/>
        <v>47</v>
      </c>
      <c r="K72">
        <v>9</v>
      </c>
      <c r="L72">
        <v>41</v>
      </c>
      <c r="M72">
        <v>1</v>
      </c>
      <c r="N72" s="38">
        <f t="shared" si="6"/>
        <v>51</v>
      </c>
      <c r="O72" s="54">
        <f t="shared" si="7"/>
        <v>-4</v>
      </c>
      <c r="P72" s="38">
        <f t="shared" si="8"/>
        <v>-4</v>
      </c>
      <c r="Q72">
        <v>4</v>
      </c>
      <c r="R72" s="38">
        <f t="shared" si="9"/>
        <v>595</v>
      </c>
      <c r="S72" s="39">
        <f t="shared" si="10"/>
        <v>6.722689075630252</v>
      </c>
      <c r="T72" s="39">
        <f t="shared" si="11"/>
        <v>6.722689075630252</v>
      </c>
      <c r="U72" s="39">
        <f t="shared" si="12"/>
        <v>-6.722689075630252</v>
      </c>
      <c r="V72" s="39" t="e">
        <f>((H72-#REF!)/((C72+R72)/2))*1000</f>
        <v>#REF!</v>
      </c>
      <c r="W72" s="39">
        <f t="shared" si="13"/>
        <v>18.487394957983195</v>
      </c>
      <c r="X72" s="39">
        <f t="shared" si="14"/>
        <v>0</v>
      </c>
      <c r="Y72" s="39">
        <f t="shared" si="15"/>
        <v>0</v>
      </c>
      <c r="Z72" s="39">
        <f t="shared" si="16"/>
        <v>-6.722689075630252</v>
      </c>
    </row>
    <row r="73" spans="1:26" ht="12.75">
      <c r="A73">
        <v>53018</v>
      </c>
      <c r="B73" t="s">
        <v>262</v>
      </c>
      <c r="C73">
        <v>6935</v>
      </c>
      <c r="D73">
        <v>27</v>
      </c>
      <c r="E73">
        <v>65</v>
      </c>
      <c r="F73">
        <v>-38</v>
      </c>
      <c r="G73">
        <v>35</v>
      </c>
      <c r="H73">
        <v>170</v>
      </c>
      <c r="I73">
        <v>9</v>
      </c>
      <c r="J73" s="38">
        <f t="shared" si="5"/>
        <v>214</v>
      </c>
      <c r="K73">
        <v>12</v>
      </c>
      <c r="L73">
        <v>137</v>
      </c>
      <c r="M73">
        <v>13</v>
      </c>
      <c r="N73" s="38">
        <f t="shared" si="6"/>
        <v>162</v>
      </c>
      <c r="O73" s="54">
        <f t="shared" si="7"/>
        <v>52</v>
      </c>
      <c r="P73" s="38">
        <f t="shared" si="8"/>
        <v>14</v>
      </c>
      <c r="Q73">
        <v>1</v>
      </c>
      <c r="R73" s="38">
        <f t="shared" si="9"/>
        <v>6950</v>
      </c>
      <c r="S73" s="39">
        <f t="shared" si="10"/>
        <v>3.8890889449045734</v>
      </c>
      <c r="T73" s="39">
        <f t="shared" si="11"/>
        <v>9.362621534029529</v>
      </c>
      <c r="U73" s="39">
        <f t="shared" si="12"/>
        <v>7.490097227223623</v>
      </c>
      <c r="V73" s="39" t="e">
        <f>((H73-#REF!)/((C73+R73)/2))*1000</f>
        <v>#REF!</v>
      </c>
      <c r="W73" s="39">
        <f t="shared" si="13"/>
        <v>3.3129276197335256</v>
      </c>
      <c r="X73" s="39">
        <f t="shared" si="14"/>
        <v>-0.5761613251710479</v>
      </c>
      <c r="Y73" s="39">
        <f t="shared" si="15"/>
        <v>-5.4735325891249555</v>
      </c>
      <c r="Z73" s="39">
        <f t="shared" si="16"/>
        <v>2.0165646380986675</v>
      </c>
    </row>
    <row r="74" spans="1:26" ht="12.75">
      <c r="A74">
        <v>53019</v>
      </c>
      <c r="B74" t="s">
        <v>263</v>
      </c>
      <c r="C74">
        <v>1789</v>
      </c>
      <c r="D74">
        <v>9</v>
      </c>
      <c r="E74">
        <v>27</v>
      </c>
      <c r="F74">
        <v>-18</v>
      </c>
      <c r="G74">
        <v>7</v>
      </c>
      <c r="H74">
        <v>46</v>
      </c>
      <c r="I74">
        <v>0</v>
      </c>
      <c r="J74" s="38">
        <f t="shared" si="5"/>
        <v>53</v>
      </c>
      <c r="K74">
        <v>1</v>
      </c>
      <c r="L74">
        <v>31</v>
      </c>
      <c r="M74">
        <v>0</v>
      </c>
      <c r="N74" s="38">
        <f t="shared" si="6"/>
        <v>32</v>
      </c>
      <c r="O74" s="54">
        <f t="shared" si="7"/>
        <v>21</v>
      </c>
      <c r="P74" s="38">
        <f t="shared" si="8"/>
        <v>3</v>
      </c>
      <c r="Q74">
        <v>0</v>
      </c>
      <c r="R74" s="38">
        <f t="shared" si="9"/>
        <v>1792</v>
      </c>
      <c r="S74" s="39">
        <f t="shared" si="10"/>
        <v>5.02652890254119</v>
      </c>
      <c r="T74" s="39">
        <f t="shared" si="11"/>
        <v>15.079586707623568</v>
      </c>
      <c r="U74" s="39">
        <f t="shared" si="12"/>
        <v>11.728567439262775</v>
      </c>
      <c r="V74" s="39" t="e">
        <f>((H74-#REF!)/((C74+R74)/2))*1000</f>
        <v>#REF!</v>
      </c>
      <c r="W74" s="39">
        <f t="shared" si="13"/>
        <v>3.351019268360793</v>
      </c>
      <c r="X74" s="39">
        <f t="shared" si="14"/>
        <v>0</v>
      </c>
      <c r="Y74" s="39">
        <f t="shared" si="15"/>
        <v>-10.05305780508238</v>
      </c>
      <c r="Z74" s="39">
        <f t="shared" si="16"/>
        <v>1.6755096341803966</v>
      </c>
    </row>
    <row r="75" spans="1:26" ht="12.75">
      <c r="A75">
        <v>53020</v>
      </c>
      <c r="B75" t="s">
        <v>264</v>
      </c>
      <c r="C75">
        <v>489</v>
      </c>
      <c r="D75">
        <v>0</v>
      </c>
      <c r="E75">
        <v>8</v>
      </c>
      <c r="F75">
        <v>-8</v>
      </c>
      <c r="G75">
        <v>7</v>
      </c>
      <c r="H75">
        <v>13</v>
      </c>
      <c r="I75">
        <v>1</v>
      </c>
      <c r="J75" s="38">
        <f t="shared" si="5"/>
        <v>21</v>
      </c>
      <c r="K75">
        <v>8</v>
      </c>
      <c r="L75">
        <v>16</v>
      </c>
      <c r="M75">
        <v>0</v>
      </c>
      <c r="N75" s="38">
        <f t="shared" si="6"/>
        <v>24</v>
      </c>
      <c r="O75" s="54">
        <f t="shared" si="7"/>
        <v>-3</v>
      </c>
      <c r="P75" s="38">
        <f t="shared" si="8"/>
        <v>-11</v>
      </c>
      <c r="Q75">
        <v>0</v>
      </c>
      <c r="R75" s="38">
        <f t="shared" si="9"/>
        <v>478</v>
      </c>
      <c r="S75" s="39">
        <f t="shared" si="10"/>
        <v>0</v>
      </c>
      <c r="T75" s="39">
        <f t="shared" si="11"/>
        <v>16.546018614270942</v>
      </c>
      <c r="U75" s="39">
        <f t="shared" si="12"/>
        <v>-6.204756980351602</v>
      </c>
      <c r="V75" s="39" t="e">
        <f>((H75-#REF!)/((C75+R75)/2))*1000</f>
        <v>#REF!</v>
      </c>
      <c r="W75" s="39">
        <f t="shared" si="13"/>
        <v>-2.0682523267838677</v>
      </c>
      <c r="X75" s="39">
        <f t="shared" si="14"/>
        <v>2.0682523267838677</v>
      </c>
      <c r="Y75" s="39">
        <f t="shared" si="15"/>
        <v>-16.546018614270942</v>
      </c>
      <c r="Z75" s="39">
        <f t="shared" si="16"/>
        <v>-22.750775594622542</v>
      </c>
    </row>
    <row r="76" spans="1:26" ht="12.75">
      <c r="A76">
        <v>53021</v>
      </c>
      <c r="B76" t="s">
        <v>265</v>
      </c>
      <c r="C76">
        <v>4394</v>
      </c>
      <c r="D76">
        <v>14</v>
      </c>
      <c r="E76">
        <v>61</v>
      </c>
      <c r="F76">
        <v>-47</v>
      </c>
      <c r="G76">
        <v>38</v>
      </c>
      <c r="H76">
        <v>119</v>
      </c>
      <c r="I76">
        <v>9</v>
      </c>
      <c r="J76" s="38">
        <f t="shared" si="5"/>
        <v>166</v>
      </c>
      <c r="K76">
        <v>25</v>
      </c>
      <c r="L76">
        <v>150</v>
      </c>
      <c r="M76">
        <v>42</v>
      </c>
      <c r="N76" s="38">
        <f t="shared" si="6"/>
        <v>217</v>
      </c>
      <c r="O76" s="54">
        <f t="shared" si="7"/>
        <v>-51</v>
      </c>
      <c r="P76" s="38">
        <f t="shared" si="8"/>
        <v>-98</v>
      </c>
      <c r="Q76">
        <v>3</v>
      </c>
      <c r="R76" s="38">
        <f t="shared" si="9"/>
        <v>4299</v>
      </c>
      <c r="S76" s="39">
        <f t="shared" si="10"/>
        <v>3.220982399631888</v>
      </c>
      <c r="T76" s="39">
        <f t="shared" si="11"/>
        <v>14.034280455538939</v>
      </c>
      <c r="U76" s="39">
        <f t="shared" si="12"/>
        <v>-11.733578741516162</v>
      </c>
      <c r="V76" s="39" t="e">
        <f>((H76-#REF!)/((C76+R76)/2))*1000</f>
        <v>#REF!</v>
      </c>
      <c r="W76" s="39">
        <f t="shared" si="13"/>
        <v>2.99091222822961</v>
      </c>
      <c r="X76" s="39">
        <f t="shared" si="14"/>
        <v>-7.592315656275164</v>
      </c>
      <c r="Y76" s="39">
        <f t="shared" si="15"/>
        <v>-10.813298055907053</v>
      </c>
      <c r="Z76" s="39">
        <f t="shared" si="16"/>
        <v>-22.546876797423213</v>
      </c>
    </row>
    <row r="77" spans="1:26" ht="12.75">
      <c r="A77">
        <v>53022</v>
      </c>
      <c r="B77" t="s">
        <v>266</v>
      </c>
      <c r="C77">
        <v>1236</v>
      </c>
      <c r="D77">
        <v>3</v>
      </c>
      <c r="E77">
        <v>28</v>
      </c>
      <c r="F77">
        <v>-25</v>
      </c>
      <c r="G77">
        <v>15</v>
      </c>
      <c r="H77">
        <v>58</v>
      </c>
      <c r="I77">
        <v>1</v>
      </c>
      <c r="J77" s="38">
        <f t="shared" si="5"/>
        <v>74</v>
      </c>
      <c r="K77">
        <v>3</v>
      </c>
      <c r="L77">
        <v>48</v>
      </c>
      <c r="M77">
        <v>9</v>
      </c>
      <c r="N77" s="38">
        <f t="shared" si="6"/>
        <v>60</v>
      </c>
      <c r="O77" s="54">
        <f t="shared" si="7"/>
        <v>14</v>
      </c>
      <c r="P77" s="38">
        <f t="shared" si="8"/>
        <v>-11</v>
      </c>
      <c r="Q77">
        <v>2</v>
      </c>
      <c r="R77" s="38">
        <f t="shared" si="9"/>
        <v>1227</v>
      </c>
      <c r="S77" s="39">
        <f t="shared" si="10"/>
        <v>2.4360535931790497</v>
      </c>
      <c r="T77" s="39">
        <f t="shared" si="11"/>
        <v>22.736500203004468</v>
      </c>
      <c r="U77" s="39">
        <f t="shared" si="12"/>
        <v>11.368250101502234</v>
      </c>
      <c r="V77" s="39" t="e">
        <f>((H77-#REF!)/((C77+R77)/2))*1000</f>
        <v>#REF!</v>
      </c>
      <c r="W77" s="39">
        <f t="shared" si="13"/>
        <v>9.744214372716199</v>
      </c>
      <c r="X77" s="39">
        <f t="shared" si="14"/>
        <v>-6.496142915144133</v>
      </c>
      <c r="Y77" s="39">
        <f t="shared" si="15"/>
        <v>-20.300446609825414</v>
      </c>
      <c r="Z77" s="39">
        <f t="shared" si="16"/>
        <v>-8.932196508323184</v>
      </c>
    </row>
    <row r="78" spans="1:26" ht="12.75">
      <c r="A78">
        <v>53023</v>
      </c>
      <c r="B78" t="s">
        <v>267</v>
      </c>
      <c r="C78">
        <v>2207</v>
      </c>
      <c r="D78">
        <v>16</v>
      </c>
      <c r="E78">
        <v>26</v>
      </c>
      <c r="F78">
        <v>-10</v>
      </c>
      <c r="G78">
        <v>38</v>
      </c>
      <c r="H78">
        <v>74</v>
      </c>
      <c r="I78">
        <v>5</v>
      </c>
      <c r="J78" s="38">
        <f t="shared" si="5"/>
        <v>117</v>
      </c>
      <c r="K78">
        <v>10</v>
      </c>
      <c r="L78">
        <v>86</v>
      </c>
      <c r="M78">
        <v>17</v>
      </c>
      <c r="N78" s="38">
        <f t="shared" si="6"/>
        <v>113</v>
      </c>
      <c r="O78" s="54">
        <f t="shared" si="7"/>
        <v>4</v>
      </c>
      <c r="P78" s="38">
        <f t="shared" si="8"/>
        <v>-6</v>
      </c>
      <c r="Q78">
        <v>1</v>
      </c>
      <c r="R78" s="38">
        <f t="shared" si="9"/>
        <v>2202</v>
      </c>
      <c r="S78" s="39">
        <f t="shared" si="10"/>
        <v>7.257881605806305</v>
      </c>
      <c r="T78" s="39">
        <f t="shared" si="11"/>
        <v>11.794057609435246</v>
      </c>
      <c r="U78" s="39">
        <f t="shared" si="12"/>
        <v>1.8144704014515762</v>
      </c>
      <c r="V78" s="39" t="e">
        <f>((H78-#REF!)/((C78+R78)/2))*1000</f>
        <v>#REF!</v>
      </c>
      <c r="W78" s="39">
        <f t="shared" si="13"/>
        <v>12.701292810161036</v>
      </c>
      <c r="X78" s="39">
        <f t="shared" si="14"/>
        <v>-5.443411204354729</v>
      </c>
      <c r="Y78" s="39">
        <f t="shared" si="15"/>
        <v>-4.536176003628941</v>
      </c>
      <c r="Z78" s="39">
        <f t="shared" si="16"/>
        <v>-2.7217056021773645</v>
      </c>
    </row>
    <row r="79" spans="1:26" ht="12.75">
      <c r="A79">
        <v>53024</v>
      </c>
      <c r="B79" t="s">
        <v>268</v>
      </c>
      <c r="C79">
        <v>1956</v>
      </c>
      <c r="D79">
        <v>10</v>
      </c>
      <c r="E79">
        <v>23</v>
      </c>
      <c r="F79">
        <v>-13</v>
      </c>
      <c r="G79">
        <v>15</v>
      </c>
      <c r="H79">
        <v>110</v>
      </c>
      <c r="I79">
        <v>5</v>
      </c>
      <c r="J79" s="38">
        <f t="shared" si="5"/>
        <v>130</v>
      </c>
      <c r="K79">
        <v>4</v>
      </c>
      <c r="L79">
        <v>93</v>
      </c>
      <c r="M79">
        <v>15</v>
      </c>
      <c r="N79" s="38">
        <f t="shared" si="6"/>
        <v>112</v>
      </c>
      <c r="O79" s="54">
        <f t="shared" si="7"/>
        <v>18</v>
      </c>
      <c r="P79" s="38">
        <f t="shared" si="8"/>
        <v>5</v>
      </c>
      <c r="Q79">
        <v>-2</v>
      </c>
      <c r="R79" s="38">
        <f t="shared" si="9"/>
        <v>1959</v>
      </c>
      <c r="S79" s="39">
        <f t="shared" si="10"/>
        <v>5.108556832694764</v>
      </c>
      <c r="T79" s="39">
        <f t="shared" si="11"/>
        <v>11.749680715197957</v>
      </c>
      <c r="U79" s="39">
        <f t="shared" si="12"/>
        <v>9.195402298850574</v>
      </c>
      <c r="V79" s="39" t="e">
        <f>((H79-#REF!)/((C79+R79)/2))*1000</f>
        <v>#REF!</v>
      </c>
      <c r="W79" s="39">
        <f t="shared" si="13"/>
        <v>5.61941251596424</v>
      </c>
      <c r="X79" s="39">
        <f t="shared" si="14"/>
        <v>-5.108556832694764</v>
      </c>
      <c r="Y79" s="39">
        <f t="shared" si="15"/>
        <v>-6.641123882503193</v>
      </c>
      <c r="Z79" s="39">
        <f t="shared" si="16"/>
        <v>2.554278416347382</v>
      </c>
    </row>
    <row r="80" spans="1:26" ht="12.75">
      <c r="A80">
        <v>53025</v>
      </c>
      <c r="B80" t="s">
        <v>269</v>
      </c>
      <c r="C80">
        <v>481</v>
      </c>
      <c r="D80">
        <v>6</v>
      </c>
      <c r="E80">
        <v>8</v>
      </c>
      <c r="F80">
        <v>-2</v>
      </c>
      <c r="G80">
        <v>5</v>
      </c>
      <c r="H80">
        <v>26</v>
      </c>
      <c r="I80">
        <v>0</v>
      </c>
      <c r="J80" s="38">
        <f t="shared" si="5"/>
        <v>31</v>
      </c>
      <c r="K80">
        <v>5</v>
      </c>
      <c r="L80">
        <v>27</v>
      </c>
      <c r="M80">
        <v>0</v>
      </c>
      <c r="N80" s="38">
        <f t="shared" si="6"/>
        <v>32</v>
      </c>
      <c r="O80" s="54">
        <f t="shared" si="7"/>
        <v>-1</v>
      </c>
      <c r="P80" s="38">
        <f t="shared" si="8"/>
        <v>-3</v>
      </c>
      <c r="Q80">
        <v>1</v>
      </c>
      <c r="R80" s="38">
        <f t="shared" si="9"/>
        <v>479</v>
      </c>
      <c r="S80" s="39">
        <f t="shared" si="10"/>
        <v>12.5</v>
      </c>
      <c r="T80" s="39">
        <f t="shared" si="11"/>
        <v>16.666666666666668</v>
      </c>
      <c r="U80" s="39">
        <f t="shared" si="12"/>
        <v>-2.0833333333333335</v>
      </c>
      <c r="V80" s="39" t="e">
        <f>((H80-#REF!)/((C80+R80)/2))*1000</f>
        <v>#REF!</v>
      </c>
      <c r="W80" s="39">
        <f t="shared" si="13"/>
        <v>0</v>
      </c>
      <c r="X80" s="39">
        <f t="shared" si="14"/>
        <v>0</v>
      </c>
      <c r="Y80" s="39">
        <f t="shared" si="15"/>
        <v>-4.166666666666667</v>
      </c>
      <c r="Z80" s="39">
        <f t="shared" si="16"/>
        <v>-6.25</v>
      </c>
    </row>
    <row r="81" spans="1:26" ht="12.75">
      <c r="A81">
        <v>53026</v>
      </c>
      <c r="B81" t="s">
        <v>270</v>
      </c>
      <c r="C81">
        <v>1617</v>
      </c>
      <c r="D81">
        <v>2</v>
      </c>
      <c r="E81">
        <v>29</v>
      </c>
      <c r="F81">
        <v>-27</v>
      </c>
      <c r="G81">
        <v>4</v>
      </c>
      <c r="H81">
        <v>29</v>
      </c>
      <c r="I81">
        <v>0</v>
      </c>
      <c r="J81" s="38">
        <f t="shared" si="5"/>
        <v>33</v>
      </c>
      <c r="K81">
        <v>4</v>
      </c>
      <c r="L81">
        <v>34</v>
      </c>
      <c r="M81">
        <v>1</v>
      </c>
      <c r="N81" s="38">
        <f t="shared" si="6"/>
        <v>39</v>
      </c>
      <c r="O81" s="54">
        <f t="shared" si="7"/>
        <v>-6</v>
      </c>
      <c r="P81" s="38">
        <f t="shared" si="8"/>
        <v>-33</v>
      </c>
      <c r="Q81">
        <v>0</v>
      </c>
      <c r="R81" s="38">
        <f t="shared" si="9"/>
        <v>1584</v>
      </c>
      <c r="S81" s="39">
        <f t="shared" si="10"/>
        <v>1.2496094970321774</v>
      </c>
      <c r="T81" s="39">
        <f t="shared" si="11"/>
        <v>18.119337706966572</v>
      </c>
      <c r="U81" s="39">
        <f t="shared" si="12"/>
        <v>-3.7488284910965324</v>
      </c>
      <c r="V81" s="39" t="e">
        <f>((H81-#REF!)/((C81+R81)/2))*1000</f>
        <v>#REF!</v>
      </c>
      <c r="W81" s="39">
        <f t="shared" si="13"/>
        <v>0</v>
      </c>
      <c r="X81" s="39">
        <f t="shared" si="14"/>
        <v>-0.6248047485160887</v>
      </c>
      <c r="Y81" s="39">
        <f t="shared" si="15"/>
        <v>-16.869728209934397</v>
      </c>
      <c r="Z81" s="39">
        <f t="shared" si="16"/>
        <v>-20.61855670103093</v>
      </c>
    </row>
    <row r="82" spans="1:26" ht="12.75">
      <c r="A82">
        <v>53027</v>
      </c>
      <c r="B82" t="s">
        <v>271</v>
      </c>
      <c r="C82">
        <v>675</v>
      </c>
      <c r="D82">
        <v>4</v>
      </c>
      <c r="E82">
        <v>6</v>
      </c>
      <c r="F82">
        <v>-2</v>
      </c>
      <c r="G82">
        <v>17</v>
      </c>
      <c r="H82">
        <v>11</v>
      </c>
      <c r="I82">
        <v>1</v>
      </c>
      <c r="J82" s="38">
        <f t="shared" si="5"/>
        <v>29</v>
      </c>
      <c r="K82">
        <v>3</v>
      </c>
      <c r="L82">
        <v>28</v>
      </c>
      <c r="M82">
        <v>3</v>
      </c>
      <c r="N82" s="38">
        <f t="shared" si="6"/>
        <v>34</v>
      </c>
      <c r="O82" s="54">
        <f t="shared" si="7"/>
        <v>-5</v>
      </c>
      <c r="P82" s="38">
        <f t="shared" si="8"/>
        <v>-7</v>
      </c>
      <c r="Q82">
        <v>-2</v>
      </c>
      <c r="R82" s="38">
        <f t="shared" si="9"/>
        <v>666</v>
      </c>
      <c r="S82" s="39">
        <f t="shared" si="10"/>
        <v>5.965697240865025</v>
      </c>
      <c r="T82" s="39">
        <f t="shared" si="11"/>
        <v>8.94854586129754</v>
      </c>
      <c r="U82" s="39">
        <f t="shared" si="12"/>
        <v>-7.457121551081283</v>
      </c>
      <c r="V82" s="39" t="e">
        <f>((H82-#REF!)/((C82+R82)/2))*1000</f>
        <v>#REF!</v>
      </c>
      <c r="W82" s="39">
        <f t="shared" si="13"/>
        <v>20.87994034302759</v>
      </c>
      <c r="X82" s="39">
        <f t="shared" si="14"/>
        <v>-2.9828486204325126</v>
      </c>
      <c r="Y82" s="39">
        <f t="shared" si="15"/>
        <v>-2.9828486204325126</v>
      </c>
      <c r="Z82" s="39">
        <f t="shared" si="16"/>
        <v>-10.439970171513796</v>
      </c>
    </row>
    <row r="83" spans="1:26" ht="12.75">
      <c r="A83">
        <v>53028</v>
      </c>
      <c r="B83" t="s">
        <v>272</v>
      </c>
      <c r="C83">
        <v>518</v>
      </c>
      <c r="D83">
        <v>3</v>
      </c>
      <c r="E83">
        <v>12</v>
      </c>
      <c r="F83">
        <v>-9</v>
      </c>
      <c r="G83">
        <v>2</v>
      </c>
      <c r="H83">
        <v>8</v>
      </c>
      <c r="I83">
        <v>0</v>
      </c>
      <c r="J83" s="38">
        <f t="shared" si="5"/>
        <v>10</v>
      </c>
      <c r="K83">
        <v>2</v>
      </c>
      <c r="L83">
        <v>34</v>
      </c>
      <c r="M83">
        <v>4</v>
      </c>
      <c r="N83" s="38">
        <f t="shared" si="6"/>
        <v>40</v>
      </c>
      <c r="O83" s="54">
        <f t="shared" si="7"/>
        <v>-30</v>
      </c>
      <c r="P83" s="38">
        <f t="shared" si="8"/>
        <v>-39</v>
      </c>
      <c r="Q83">
        <v>0</v>
      </c>
      <c r="R83" s="38">
        <f t="shared" si="9"/>
        <v>479</v>
      </c>
      <c r="S83" s="39">
        <f t="shared" si="10"/>
        <v>6.018054162487462</v>
      </c>
      <c r="T83" s="39">
        <f t="shared" si="11"/>
        <v>24.072216649949848</v>
      </c>
      <c r="U83" s="39">
        <f t="shared" si="12"/>
        <v>-60.18054162487462</v>
      </c>
      <c r="V83" s="39" t="e">
        <f>((H83-#REF!)/((C83+R83)/2))*1000</f>
        <v>#REF!</v>
      </c>
      <c r="W83" s="39">
        <f t="shared" si="13"/>
        <v>0</v>
      </c>
      <c r="X83" s="39">
        <f t="shared" si="14"/>
        <v>-8.02407221664995</v>
      </c>
      <c r="Y83" s="39">
        <f t="shared" si="15"/>
        <v>-18.05416248746239</v>
      </c>
      <c r="Z83" s="39">
        <f t="shared" si="16"/>
        <v>-78.23470411233701</v>
      </c>
    </row>
    <row r="84" spans="1:26" ht="12">
      <c r="A84" s="45"/>
      <c r="B84" s="45" t="s">
        <v>255</v>
      </c>
      <c r="C84" s="46">
        <f aca="true" t="shared" si="17" ref="C84:N84">SUM(C56:C83)</f>
        <v>106565</v>
      </c>
      <c r="D84" s="46">
        <f t="shared" si="17"/>
        <v>590</v>
      </c>
      <c r="E84" s="46">
        <f t="shared" si="17"/>
        <v>1329</v>
      </c>
      <c r="F84" s="46">
        <f t="shared" si="17"/>
        <v>-739</v>
      </c>
      <c r="G84" s="46">
        <f t="shared" si="17"/>
        <v>847</v>
      </c>
      <c r="H84" s="46">
        <f t="shared" si="17"/>
        <v>2887</v>
      </c>
      <c r="I84" s="46">
        <f t="shared" si="17"/>
        <v>242</v>
      </c>
      <c r="J84" s="46">
        <f t="shared" si="17"/>
        <v>3976</v>
      </c>
      <c r="K84" s="46">
        <f t="shared" si="17"/>
        <v>419</v>
      </c>
      <c r="L84" s="46">
        <f t="shared" si="17"/>
        <v>2665</v>
      </c>
      <c r="M84" s="46">
        <f t="shared" si="17"/>
        <v>463</v>
      </c>
      <c r="N84" s="46">
        <f t="shared" si="17"/>
        <v>3547</v>
      </c>
      <c r="O84" s="46">
        <f>(J84-N84)</f>
        <v>429</v>
      </c>
      <c r="P84" s="46">
        <f>(F84+O84)</f>
        <v>-310</v>
      </c>
      <c r="Q84" s="46">
        <v>77</v>
      </c>
      <c r="R84" s="46">
        <f>SUM(R56:R83)</f>
        <v>106297</v>
      </c>
      <c r="S84" s="47">
        <v>5.333587746377454</v>
      </c>
      <c r="T84" s="47">
        <v>12.925091259321853</v>
      </c>
      <c r="U84" s="47">
        <v>3.3846021048136308</v>
      </c>
      <c r="V84" s="47">
        <v>1.6673140570021512</v>
      </c>
      <c r="W84" s="47">
        <v>3.4527484559172614</v>
      </c>
      <c r="X84" s="47">
        <v>-1.7354604081057812</v>
      </c>
      <c r="Y84" s="47">
        <v>-7.591503512944399</v>
      </c>
      <c r="Z84" s="47">
        <v>-4.2069014081307685</v>
      </c>
    </row>
    <row r="85" ht="12">
      <c r="A85" s="31" t="s">
        <v>305</v>
      </c>
    </row>
    <row r="87" spans="1:10" ht="63" customHeight="1">
      <c r="A87" s="64" t="s">
        <v>312</v>
      </c>
      <c r="B87" s="65"/>
      <c r="C87" s="65"/>
      <c r="D87" s="65"/>
      <c r="E87" s="65"/>
      <c r="F87" s="65"/>
      <c r="G87" s="65"/>
      <c r="H87" s="65"/>
      <c r="I87" s="65"/>
      <c r="J87" s="65"/>
    </row>
    <row r="89" ht="13.5">
      <c r="A89" s="56" t="s">
        <v>313</v>
      </c>
    </row>
    <row r="91" ht="13.5">
      <c r="A91" s="56" t="s">
        <v>323</v>
      </c>
    </row>
    <row r="94" spans="1:18" s="4" customFormat="1" ht="14.25">
      <c r="A94" s="1" t="s">
        <v>322</v>
      </c>
      <c r="B94" s="2"/>
      <c r="C94" s="3"/>
      <c r="D94" s="3"/>
      <c r="E94" s="3"/>
      <c r="F94" s="3"/>
      <c r="G94" s="3"/>
      <c r="H94" s="3"/>
      <c r="I94" s="3"/>
      <c r="J94" s="3"/>
      <c r="K94" s="3"/>
      <c r="L94" s="3"/>
      <c r="M94" s="3"/>
      <c r="N94" s="3"/>
      <c r="O94" s="3"/>
      <c r="P94" s="3"/>
      <c r="Q94" s="3"/>
      <c r="R94" s="3"/>
    </row>
    <row r="95" spans="1:18" s="7" customFormat="1" ht="7.5" customHeight="1">
      <c r="A95" s="6"/>
      <c r="C95" s="8"/>
      <c r="D95" s="8"/>
      <c r="E95" s="8"/>
      <c r="F95" s="8"/>
      <c r="G95" s="8"/>
      <c r="H95" s="8"/>
      <c r="I95" s="8"/>
      <c r="J95" s="8"/>
      <c r="K95" s="8"/>
      <c r="L95" s="8"/>
      <c r="M95" s="8"/>
      <c r="N95" s="8"/>
      <c r="O95" s="8"/>
      <c r="P95" s="8"/>
      <c r="Q95" s="8"/>
      <c r="R95" s="8"/>
    </row>
    <row r="96" spans="1:26" s="7" customFormat="1" ht="12.75" customHeight="1">
      <c r="A96" s="9"/>
      <c r="B96" s="9"/>
      <c r="C96" s="10"/>
      <c r="D96" s="11" t="s">
        <v>0</v>
      </c>
      <c r="E96" s="12"/>
      <c r="F96" s="13"/>
      <c r="G96" s="11" t="s">
        <v>1</v>
      </c>
      <c r="H96" s="12"/>
      <c r="I96" s="12"/>
      <c r="J96" s="12"/>
      <c r="K96" s="12"/>
      <c r="L96" s="12"/>
      <c r="M96" s="12"/>
      <c r="N96" s="12"/>
      <c r="O96" s="14"/>
      <c r="P96" s="10"/>
      <c r="Q96" s="77" t="s">
        <v>316</v>
      </c>
      <c r="R96" s="10"/>
      <c r="S96" s="69" t="s">
        <v>2</v>
      </c>
      <c r="T96" s="69" t="s">
        <v>3</v>
      </c>
      <c r="U96" s="66" t="s">
        <v>4</v>
      </c>
      <c r="V96" s="67"/>
      <c r="W96" s="67"/>
      <c r="X96" s="68"/>
      <c r="Y96" s="69" t="s">
        <v>6</v>
      </c>
      <c r="Z96" s="69" t="s">
        <v>5</v>
      </c>
    </row>
    <row r="97" spans="1:26" s="7" customFormat="1" ht="11.25" customHeight="1">
      <c r="A97" s="15" t="s">
        <v>280</v>
      </c>
      <c r="B97" s="15" t="s">
        <v>7</v>
      </c>
      <c r="C97" s="16" t="s">
        <v>8</v>
      </c>
      <c r="D97" s="17"/>
      <c r="E97" s="17"/>
      <c r="F97" s="17"/>
      <c r="G97" s="11" t="s">
        <v>9</v>
      </c>
      <c r="H97" s="12"/>
      <c r="I97" s="12"/>
      <c r="J97" s="13"/>
      <c r="K97" s="11" t="s">
        <v>10</v>
      </c>
      <c r="L97" s="12"/>
      <c r="M97" s="12"/>
      <c r="N97" s="13"/>
      <c r="O97" s="18"/>
      <c r="P97" s="16"/>
      <c r="Q97" s="78"/>
      <c r="R97" s="16" t="s">
        <v>8</v>
      </c>
      <c r="S97" s="70"/>
      <c r="T97" s="70"/>
      <c r="U97" s="72" t="s">
        <v>11</v>
      </c>
      <c r="V97" s="72" t="s">
        <v>12</v>
      </c>
      <c r="W97" s="72" t="s">
        <v>13</v>
      </c>
      <c r="X97" s="74" t="s">
        <v>14</v>
      </c>
      <c r="Y97" s="70"/>
      <c r="Z97" s="70"/>
    </row>
    <row r="98" spans="1:26" s="7" customFormat="1" ht="11.25" customHeight="1">
      <c r="A98" s="15" t="s">
        <v>281</v>
      </c>
      <c r="B98" s="15" t="s">
        <v>15</v>
      </c>
      <c r="C98" s="16" t="s">
        <v>16</v>
      </c>
      <c r="D98" s="19" t="s">
        <v>17</v>
      </c>
      <c r="E98" s="19" t="s">
        <v>18</v>
      </c>
      <c r="F98" s="19" t="s">
        <v>19</v>
      </c>
      <c r="G98" s="20" t="s">
        <v>20</v>
      </c>
      <c r="H98" s="20" t="s">
        <v>20</v>
      </c>
      <c r="I98" s="20" t="s">
        <v>21</v>
      </c>
      <c r="J98" s="20"/>
      <c r="K98" s="20" t="s">
        <v>22</v>
      </c>
      <c r="L98" s="20" t="s">
        <v>22</v>
      </c>
      <c r="M98" s="20" t="s">
        <v>21</v>
      </c>
      <c r="N98" s="20"/>
      <c r="O98" s="16" t="s">
        <v>19</v>
      </c>
      <c r="P98" s="16" t="s">
        <v>19</v>
      </c>
      <c r="Q98" s="78"/>
      <c r="R98" s="16" t="s">
        <v>16</v>
      </c>
      <c r="S98" s="70"/>
      <c r="T98" s="70"/>
      <c r="U98" s="73"/>
      <c r="V98" s="73"/>
      <c r="W98" s="73"/>
      <c r="X98" s="75"/>
      <c r="Y98" s="70"/>
      <c r="Z98" s="70"/>
    </row>
    <row r="99" spans="1:26" s="7" customFormat="1" ht="11.25" customHeight="1">
      <c r="A99" s="21"/>
      <c r="B99" s="21"/>
      <c r="C99" s="22" t="s">
        <v>308</v>
      </c>
      <c r="D99" s="23" t="s">
        <v>23</v>
      </c>
      <c r="E99" s="24"/>
      <c r="F99" s="24"/>
      <c r="G99" s="24" t="s">
        <v>24</v>
      </c>
      <c r="H99" s="24" t="s">
        <v>25</v>
      </c>
      <c r="I99" s="24" t="s">
        <v>26</v>
      </c>
      <c r="J99" s="24" t="s">
        <v>11</v>
      </c>
      <c r="K99" s="24" t="s">
        <v>24</v>
      </c>
      <c r="L99" s="24" t="s">
        <v>25</v>
      </c>
      <c r="M99" s="24" t="s">
        <v>27</v>
      </c>
      <c r="N99" s="24" t="s">
        <v>11</v>
      </c>
      <c r="O99" s="25"/>
      <c r="P99" s="22" t="s">
        <v>28</v>
      </c>
      <c r="Q99" s="79"/>
      <c r="R99" s="22" t="s">
        <v>307</v>
      </c>
      <c r="S99" s="71"/>
      <c r="T99" s="71"/>
      <c r="U99" s="73"/>
      <c r="V99" s="73"/>
      <c r="W99" s="73"/>
      <c r="X99" s="76"/>
      <c r="Y99" s="71"/>
      <c r="Z99" s="71"/>
    </row>
    <row r="100" spans="1:27" ht="12.75">
      <c r="A100">
        <v>53001</v>
      </c>
      <c r="B100" t="s">
        <v>246</v>
      </c>
      <c r="C100">
        <v>2172</v>
      </c>
      <c r="D100">
        <v>13</v>
      </c>
      <c r="E100">
        <v>30</v>
      </c>
      <c r="F100">
        <v>-17</v>
      </c>
      <c r="G100">
        <v>36</v>
      </c>
      <c r="H100">
        <v>63</v>
      </c>
      <c r="I100">
        <v>5</v>
      </c>
      <c r="J100" s="38">
        <f aca="true" t="shared" si="18" ref="J100:J127">SUM(G100:I100)</f>
        <v>104</v>
      </c>
      <c r="K100">
        <v>5</v>
      </c>
      <c r="L100">
        <v>70</v>
      </c>
      <c r="M100">
        <v>11</v>
      </c>
      <c r="N100" s="38">
        <f aca="true" t="shared" si="19" ref="N100:N127">SUM(K100:M100)</f>
        <v>86</v>
      </c>
      <c r="O100" s="54">
        <f>(J100-N100)</f>
        <v>18</v>
      </c>
      <c r="P100" s="38">
        <f>(F100+(O100))</f>
        <v>1</v>
      </c>
      <c r="Q100">
        <v>5</v>
      </c>
      <c r="R100" s="38">
        <f>(C100+(P100))+Q100</f>
        <v>2178</v>
      </c>
      <c r="S100" s="39">
        <f>((D100)/((C100+R100)/2))*1000</f>
        <v>5.977011494252874</v>
      </c>
      <c r="T100" s="39">
        <f>((E100)/((C100+R100)/2))*1000</f>
        <v>13.793103448275861</v>
      </c>
      <c r="U100" s="39">
        <f>((O100)/((C100+R100)/2))*1000</f>
        <v>8.275862068965518</v>
      </c>
      <c r="V100" s="39">
        <f aca="true" t="shared" si="20" ref="V100:V127">((H100-L56)/((C100+R100)/2))*1000</f>
        <v>-9.195402298850574</v>
      </c>
      <c r="W100" s="39">
        <f>((G100-K100)/((C100+R100)/2))*1000</f>
        <v>14.252873563218392</v>
      </c>
      <c r="X100" s="39">
        <f>((I100-M100)/((C100+R100)/2))*1000</f>
        <v>-2.758620689655172</v>
      </c>
      <c r="Y100" s="39">
        <f>((F100)/((C100+R100)/2))*1000</f>
        <v>-7.816091954022988</v>
      </c>
      <c r="Z100" s="39">
        <f>((P100)/((C100+R100)/2))*1000</f>
        <v>0.45977011494252873</v>
      </c>
      <c r="AA100" s="39"/>
    </row>
    <row r="101" spans="1:26" ht="12.75">
      <c r="A101">
        <v>53002</v>
      </c>
      <c r="B101" t="s">
        <v>247</v>
      </c>
      <c r="C101">
        <v>1160</v>
      </c>
      <c r="D101">
        <v>5</v>
      </c>
      <c r="E101">
        <v>16</v>
      </c>
      <c r="F101">
        <v>-11</v>
      </c>
      <c r="G101">
        <v>8</v>
      </c>
      <c r="H101">
        <v>50</v>
      </c>
      <c r="I101">
        <v>0</v>
      </c>
      <c r="J101" s="38">
        <f t="shared" si="18"/>
        <v>58</v>
      </c>
      <c r="K101">
        <v>7</v>
      </c>
      <c r="L101">
        <v>46</v>
      </c>
      <c r="M101">
        <v>1</v>
      </c>
      <c r="N101" s="38">
        <f t="shared" si="19"/>
        <v>54</v>
      </c>
      <c r="O101" s="54">
        <f aca="true" t="shared" si="21" ref="O101:O127">(J101-N101)</f>
        <v>4</v>
      </c>
      <c r="P101" s="38">
        <f aca="true" t="shared" si="22" ref="P101:P127">(F101+(O101))</f>
        <v>-7</v>
      </c>
      <c r="Q101">
        <v>-3</v>
      </c>
      <c r="R101" s="38">
        <f aca="true" t="shared" si="23" ref="R101:R127">(C101+(P101))+Q101</f>
        <v>1150</v>
      </c>
      <c r="S101" s="39">
        <f aca="true" t="shared" si="24" ref="S101:S127">((D101)/((C101+R101)/2))*1000</f>
        <v>4.329004329004329</v>
      </c>
      <c r="T101" s="39">
        <f aca="true" t="shared" si="25" ref="T101:T127">((E101)/((C101+R101)/2))*1000</f>
        <v>13.852813852813853</v>
      </c>
      <c r="U101" s="39">
        <f aca="true" t="shared" si="26" ref="U101:U127">((O101)/((C101+R101)/2))*1000</f>
        <v>3.463203463203463</v>
      </c>
      <c r="V101" s="39">
        <f t="shared" si="20"/>
        <v>-14.71861471861472</v>
      </c>
      <c r="W101" s="39">
        <f aca="true" t="shared" si="27" ref="W101:W127">((G101-K101)/((C101+R101)/2))*1000</f>
        <v>0.8658008658008658</v>
      </c>
      <c r="X101" s="39">
        <f aca="true" t="shared" si="28" ref="X101:X127">((I101-M101)/((C101+R101)/2))*1000</f>
        <v>-0.8658008658008658</v>
      </c>
      <c r="Y101" s="39">
        <f aca="true" t="shared" si="29" ref="Y101:Y127">((F101)/((C101+R101)/2))*1000</f>
        <v>-9.523809523809526</v>
      </c>
      <c r="Z101" s="39">
        <f aca="true" t="shared" si="30" ref="Z101:Z127">((P101)/((C101+R101)/2))*1000</f>
        <v>-6.0606060606060606</v>
      </c>
    </row>
    <row r="102" spans="1:26" ht="12.75">
      <c r="A102">
        <v>53003</v>
      </c>
      <c r="B102" t="s">
        <v>248</v>
      </c>
      <c r="C102">
        <v>2025</v>
      </c>
      <c r="D102">
        <v>15</v>
      </c>
      <c r="E102">
        <v>29</v>
      </c>
      <c r="F102">
        <v>-14</v>
      </c>
      <c r="G102">
        <v>11</v>
      </c>
      <c r="H102">
        <v>49</v>
      </c>
      <c r="I102">
        <v>1</v>
      </c>
      <c r="J102" s="38">
        <f t="shared" si="18"/>
        <v>61</v>
      </c>
      <c r="K102">
        <v>14</v>
      </c>
      <c r="L102">
        <v>48</v>
      </c>
      <c r="M102">
        <v>8</v>
      </c>
      <c r="N102" s="38">
        <f t="shared" si="19"/>
        <v>70</v>
      </c>
      <c r="O102" s="54">
        <f t="shared" si="21"/>
        <v>-9</v>
      </c>
      <c r="P102" s="38">
        <f t="shared" si="22"/>
        <v>-23</v>
      </c>
      <c r="Q102">
        <v>1</v>
      </c>
      <c r="R102" s="38">
        <f t="shared" si="23"/>
        <v>2003</v>
      </c>
      <c r="S102" s="39">
        <f t="shared" si="24"/>
        <v>7.447864945382324</v>
      </c>
      <c r="T102" s="39">
        <f t="shared" si="25"/>
        <v>14.399205561072492</v>
      </c>
      <c r="U102" s="39">
        <f t="shared" si="26"/>
        <v>-4.468718967229394</v>
      </c>
      <c r="V102" s="39">
        <f t="shared" si="20"/>
        <v>1.4895729890764648</v>
      </c>
      <c r="W102" s="39">
        <f t="shared" si="27"/>
        <v>-1.4895729890764648</v>
      </c>
      <c r="X102" s="39">
        <f t="shared" si="28"/>
        <v>-3.475670307845084</v>
      </c>
      <c r="Y102" s="39">
        <f t="shared" si="29"/>
        <v>-6.951340615690168</v>
      </c>
      <c r="Z102" s="39">
        <f t="shared" si="30"/>
        <v>-11.420059582919563</v>
      </c>
    </row>
    <row r="103" spans="1:26" ht="12.75">
      <c r="A103">
        <v>53004</v>
      </c>
      <c r="B103" t="s">
        <v>249</v>
      </c>
      <c r="C103">
        <v>2418</v>
      </c>
      <c r="D103">
        <v>15</v>
      </c>
      <c r="E103">
        <v>30</v>
      </c>
      <c r="F103">
        <v>-15</v>
      </c>
      <c r="G103">
        <v>43</v>
      </c>
      <c r="H103">
        <v>65</v>
      </c>
      <c r="I103">
        <v>2</v>
      </c>
      <c r="J103" s="38">
        <f t="shared" si="18"/>
        <v>110</v>
      </c>
      <c r="K103">
        <v>16</v>
      </c>
      <c r="L103">
        <v>55</v>
      </c>
      <c r="M103">
        <v>16</v>
      </c>
      <c r="N103" s="38">
        <f t="shared" si="19"/>
        <v>87</v>
      </c>
      <c r="O103" s="54">
        <f t="shared" si="21"/>
        <v>23</v>
      </c>
      <c r="P103" s="38">
        <f t="shared" si="22"/>
        <v>8</v>
      </c>
      <c r="Q103">
        <v>1</v>
      </c>
      <c r="R103" s="38">
        <f t="shared" si="23"/>
        <v>2427</v>
      </c>
      <c r="S103" s="39">
        <f t="shared" si="24"/>
        <v>6.191950464396285</v>
      </c>
      <c r="T103" s="39">
        <f t="shared" si="25"/>
        <v>12.38390092879257</v>
      </c>
      <c r="U103" s="39">
        <f t="shared" si="26"/>
        <v>9.494324045407636</v>
      </c>
      <c r="V103" s="39">
        <f t="shared" si="20"/>
        <v>0</v>
      </c>
      <c r="W103" s="39">
        <f t="shared" si="27"/>
        <v>11.145510835913313</v>
      </c>
      <c r="X103" s="39">
        <f t="shared" si="28"/>
        <v>-5.779153766769866</v>
      </c>
      <c r="Y103" s="39">
        <f t="shared" si="29"/>
        <v>-6.191950464396285</v>
      </c>
      <c r="Z103" s="39">
        <f t="shared" si="30"/>
        <v>3.3023735810113517</v>
      </c>
    </row>
    <row r="104" spans="1:26" ht="12.75">
      <c r="A104">
        <v>53005</v>
      </c>
      <c r="B104" t="s">
        <v>250</v>
      </c>
      <c r="C104">
        <v>736</v>
      </c>
      <c r="D104">
        <v>3</v>
      </c>
      <c r="E104">
        <v>14</v>
      </c>
      <c r="F104">
        <v>-11</v>
      </c>
      <c r="G104">
        <v>9</v>
      </c>
      <c r="H104">
        <v>20</v>
      </c>
      <c r="I104">
        <v>1</v>
      </c>
      <c r="J104" s="38">
        <f t="shared" si="18"/>
        <v>30</v>
      </c>
      <c r="K104">
        <v>4</v>
      </c>
      <c r="L104">
        <v>14</v>
      </c>
      <c r="M104">
        <v>2</v>
      </c>
      <c r="N104" s="38">
        <f t="shared" si="19"/>
        <v>20</v>
      </c>
      <c r="O104" s="54">
        <f t="shared" si="21"/>
        <v>10</v>
      </c>
      <c r="P104" s="38">
        <f t="shared" si="22"/>
        <v>-1</v>
      </c>
      <c r="Q104">
        <v>-1</v>
      </c>
      <c r="R104" s="38">
        <f t="shared" si="23"/>
        <v>734</v>
      </c>
      <c r="S104" s="39">
        <f t="shared" si="24"/>
        <v>4.081632653061225</v>
      </c>
      <c r="T104" s="39">
        <f t="shared" si="25"/>
        <v>19.04761904761905</v>
      </c>
      <c r="U104" s="39">
        <f t="shared" si="26"/>
        <v>13.605442176870747</v>
      </c>
      <c r="V104" s="39">
        <f t="shared" si="20"/>
        <v>8.16326530612245</v>
      </c>
      <c r="W104" s="39">
        <f t="shared" si="27"/>
        <v>6.802721088435374</v>
      </c>
      <c r="X104" s="39">
        <f t="shared" si="28"/>
        <v>-1.3605442176870748</v>
      </c>
      <c r="Y104" s="39">
        <f t="shared" si="29"/>
        <v>-14.965986394557822</v>
      </c>
      <c r="Z104" s="39">
        <f t="shared" si="30"/>
        <v>-1.3605442176870748</v>
      </c>
    </row>
    <row r="105" spans="1:26" ht="12.75">
      <c r="A105">
        <v>53006</v>
      </c>
      <c r="B105" t="s">
        <v>286</v>
      </c>
      <c r="C105">
        <v>3598</v>
      </c>
      <c r="D105">
        <v>7</v>
      </c>
      <c r="E105">
        <v>50</v>
      </c>
      <c r="F105">
        <v>-43</v>
      </c>
      <c r="G105">
        <v>30</v>
      </c>
      <c r="H105">
        <v>119</v>
      </c>
      <c r="I105">
        <v>0</v>
      </c>
      <c r="J105" s="38">
        <f t="shared" si="18"/>
        <v>149</v>
      </c>
      <c r="K105">
        <v>7</v>
      </c>
      <c r="L105">
        <v>83</v>
      </c>
      <c r="M105">
        <v>3</v>
      </c>
      <c r="N105" s="38">
        <f t="shared" si="19"/>
        <v>93</v>
      </c>
      <c r="O105" s="54">
        <f t="shared" si="21"/>
        <v>56</v>
      </c>
      <c r="P105" s="38">
        <f t="shared" si="22"/>
        <v>13</v>
      </c>
      <c r="Q105">
        <v>0</v>
      </c>
      <c r="R105" s="38">
        <f t="shared" si="23"/>
        <v>3611</v>
      </c>
      <c r="S105" s="39">
        <f t="shared" si="24"/>
        <v>1.9420169232903315</v>
      </c>
      <c r="T105" s="39">
        <f t="shared" si="25"/>
        <v>13.871549452073797</v>
      </c>
      <c r="U105" s="39">
        <f t="shared" si="26"/>
        <v>15.536135386322652</v>
      </c>
      <c r="V105" s="39">
        <f t="shared" si="20"/>
        <v>4.161464835622139</v>
      </c>
      <c r="W105" s="39">
        <f t="shared" si="27"/>
        <v>6.380912747953946</v>
      </c>
      <c r="X105" s="39">
        <f t="shared" si="28"/>
        <v>-0.8322929671244278</v>
      </c>
      <c r="Y105" s="39">
        <f t="shared" si="29"/>
        <v>-11.929532528783465</v>
      </c>
      <c r="Z105" s="39">
        <f t="shared" si="30"/>
        <v>3.6066028575391873</v>
      </c>
    </row>
    <row r="106" spans="1:26" ht="12.75">
      <c r="A106">
        <v>53007</v>
      </c>
      <c r="B106" t="s">
        <v>251</v>
      </c>
      <c r="C106">
        <v>1233</v>
      </c>
      <c r="D106">
        <v>3</v>
      </c>
      <c r="E106">
        <v>25</v>
      </c>
      <c r="F106">
        <v>-22</v>
      </c>
      <c r="G106">
        <v>13</v>
      </c>
      <c r="H106">
        <v>33</v>
      </c>
      <c r="I106">
        <v>1</v>
      </c>
      <c r="J106" s="38">
        <f t="shared" si="18"/>
        <v>47</v>
      </c>
      <c r="K106">
        <v>10</v>
      </c>
      <c r="L106">
        <v>36</v>
      </c>
      <c r="M106">
        <v>1</v>
      </c>
      <c r="N106" s="38">
        <f t="shared" si="19"/>
        <v>47</v>
      </c>
      <c r="O106" s="54">
        <f t="shared" si="21"/>
        <v>0</v>
      </c>
      <c r="P106" s="38">
        <f t="shared" si="22"/>
        <v>-22</v>
      </c>
      <c r="Q106">
        <v>7</v>
      </c>
      <c r="R106" s="38">
        <f t="shared" si="23"/>
        <v>1218</v>
      </c>
      <c r="S106" s="39">
        <f t="shared" si="24"/>
        <v>2.4479804161566707</v>
      </c>
      <c r="T106" s="39">
        <f t="shared" si="25"/>
        <v>20.39983680130559</v>
      </c>
      <c r="U106" s="39">
        <f t="shared" si="26"/>
        <v>0</v>
      </c>
      <c r="V106" s="39">
        <f t="shared" si="20"/>
        <v>-9.791921664626683</v>
      </c>
      <c r="W106" s="39">
        <f t="shared" si="27"/>
        <v>2.4479804161566707</v>
      </c>
      <c r="X106" s="39">
        <f t="shared" si="28"/>
        <v>0</v>
      </c>
      <c r="Y106" s="39">
        <f t="shared" si="29"/>
        <v>-17.95185638514892</v>
      </c>
      <c r="Z106" s="39">
        <f t="shared" si="30"/>
        <v>-17.95185638514892</v>
      </c>
    </row>
    <row r="107" spans="1:26" ht="12.75">
      <c r="A107">
        <v>53008</v>
      </c>
      <c r="B107" t="s">
        <v>252</v>
      </c>
      <c r="C107">
        <v>1514</v>
      </c>
      <c r="D107">
        <v>18</v>
      </c>
      <c r="E107">
        <v>12</v>
      </c>
      <c r="F107">
        <v>6</v>
      </c>
      <c r="G107">
        <v>16</v>
      </c>
      <c r="H107">
        <v>45</v>
      </c>
      <c r="I107">
        <v>0</v>
      </c>
      <c r="J107" s="38">
        <f t="shared" si="18"/>
        <v>61</v>
      </c>
      <c r="K107">
        <v>11</v>
      </c>
      <c r="L107">
        <v>62</v>
      </c>
      <c r="M107">
        <v>6</v>
      </c>
      <c r="N107" s="38">
        <f t="shared" si="19"/>
        <v>79</v>
      </c>
      <c r="O107" s="54">
        <f t="shared" si="21"/>
        <v>-18</v>
      </c>
      <c r="P107" s="38">
        <f t="shared" si="22"/>
        <v>-12</v>
      </c>
      <c r="Q107">
        <v>2</v>
      </c>
      <c r="R107" s="38">
        <f t="shared" si="23"/>
        <v>1504</v>
      </c>
      <c r="S107" s="39">
        <f t="shared" si="24"/>
        <v>11.928429423459244</v>
      </c>
      <c r="T107" s="39">
        <f t="shared" si="25"/>
        <v>7.952286282306162</v>
      </c>
      <c r="U107" s="39">
        <f t="shared" si="26"/>
        <v>-11.928429423459244</v>
      </c>
      <c r="V107" s="39">
        <f t="shared" si="20"/>
        <v>-5.301524188204109</v>
      </c>
      <c r="W107" s="39">
        <f t="shared" si="27"/>
        <v>3.3134526176275676</v>
      </c>
      <c r="X107" s="39">
        <f t="shared" si="28"/>
        <v>-3.976143141153081</v>
      </c>
      <c r="Y107" s="39">
        <f t="shared" si="29"/>
        <v>3.976143141153081</v>
      </c>
      <c r="Z107" s="39">
        <f t="shared" si="30"/>
        <v>-7.952286282306162</v>
      </c>
    </row>
    <row r="108" spans="1:26" ht="12.75">
      <c r="A108">
        <v>53009</v>
      </c>
      <c r="B108" t="s">
        <v>253</v>
      </c>
      <c r="C108">
        <v>11373</v>
      </c>
      <c r="D108">
        <v>54</v>
      </c>
      <c r="E108">
        <v>131</v>
      </c>
      <c r="F108">
        <v>-77</v>
      </c>
      <c r="G108">
        <v>42</v>
      </c>
      <c r="H108">
        <v>245</v>
      </c>
      <c r="I108">
        <v>11</v>
      </c>
      <c r="J108" s="38">
        <f t="shared" si="18"/>
        <v>298</v>
      </c>
      <c r="K108">
        <v>32</v>
      </c>
      <c r="L108">
        <v>236</v>
      </c>
      <c r="M108">
        <v>74</v>
      </c>
      <c r="N108" s="38">
        <f t="shared" si="19"/>
        <v>342</v>
      </c>
      <c r="O108" s="54">
        <f t="shared" si="21"/>
        <v>-44</v>
      </c>
      <c r="P108" s="38">
        <f t="shared" si="22"/>
        <v>-121</v>
      </c>
      <c r="Q108">
        <v>10</v>
      </c>
      <c r="R108" s="38">
        <f t="shared" si="23"/>
        <v>11262</v>
      </c>
      <c r="S108" s="39">
        <f t="shared" si="24"/>
        <v>4.771371769383698</v>
      </c>
      <c r="T108" s="39">
        <f t="shared" si="25"/>
        <v>11.57499447757897</v>
      </c>
      <c r="U108" s="39">
        <f t="shared" si="26"/>
        <v>-3.887784404683013</v>
      </c>
      <c r="V108" s="39">
        <f t="shared" si="20"/>
        <v>1.8555334658714382</v>
      </c>
      <c r="W108" s="39">
        <f t="shared" si="27"/>
        <v>0.8835873647006848</v>
      </c>
      <c r="X108" s="39">
        <f t="shared" si="28"/>
        <v>-5.566600397614314</v>
      </c>
      <c r="Y108" s="39">
        <f t="shared" si="29"/>
        <v>-6.803622708195273</v>
      </c>
      <c r="Z108" s="39">
        <f t="shared" si="30"/>
        <v>-10.691407112878286</v>
      </c>
    </row>
    <row r="109" spans="1:26" ht="12.75">
      <c r="A109">
        <v>53010</v>
      </c>
      <c r="B109" t="s">
        <v>254</v>
      </c>
      <c r="C109">
        <v>4304</v>
      </c>
      <c r="D109">
        <v>20</v>
      </c>
      <c r="E109">
        <v>72</v>
      </c>
      <c r="F109">
        <v>-52</v>
      </c>
      <c r="G109">
        <v>35</v>
      </c>
      <c r="H109">
        <v>125</v>
      </c>
      <c r="I109">
        <v>8</v>
      </c>
      <c r="J109" s="38">
        <f t="shared" si="18"/>
        <v>168</v>
      </c>
      <c r="K109">
        <v>18</v>
      </c>
      <c r="L109">
        <v>135</v>
      </c>
      <c r="M109">
        <v>10</v>
      </c>
      <c r="N109" s="38">
        <f t="shared" si="19"/>
        <v>163</v>
      </c>
      <c r="O109" s="54">
        <f t="shared" si="21"/>
        <v>5</v>
      </c>
      <c r="P109" s="38">
        <f t="shared" si="22"/>
        <v>-47</v>
      </c>
      <c r="Q109">
        <v>0</v>
      </c>
      <c r="R109" s="38">
        <f t="shared" si="23"/>
        <v>4257</v>
      </c>
      <c r="S109" s="39">
        <f t="shared" si="24"/>
        <v>4.672351360822334</v>
      </c>
      <c r="T109" s="39">
        <f t="shared" si="25"/>
        <v>16.820464898960402</v>
      </c>
      <c r="U109" s="39">
        <f t="shared" si="26"/>
        <v>1.1680878402055834</v>
      </c>
      <c r="V109" s="39">
        <f t="shared" si="20"/>
        <v>-8.643850017521318</v>
      </c>
      <c r="W109" s="39">
        <f t="shared" si="27"/>
        <v>3.9714986566989836</v>
      </c>
      <c r="X109" s="39">
        <f t="shared" si="28"/>
        <v>-0.4672351360822334</v>
      </c>
      <c r="Y109" s="39">
        <f t="shared" si="29"/>
        <v>-12.148113538138068</v>
      </c>
      <c r="Z109" s="39">
        <f t="shared" si="30"/>
        <v>-10.980025697932485</v>
      </c>
    </row>
    <row r="110" spans="1:26" ht="12.75">
      <c r="A110">
        <v>53011</v>
      </c>
      <c r="B110" t="s">
        <v>255</v>
      </c>
      <c r="C110">
        <v>42690</v>
      </c>
      <c r="D110">
        <v>229</v>
      </c>
      <c r="E110">
        <v>524</v>
      </c>
      <c r="F110">
        <v>-295</v>
      </c>
      <c r="G110">
        <v>165</v>
      </c>
      <c r="H110">
        <v>805</v>
      </c>
      <c r="I110">
        <v>43</v>
      </c>
      <c r="J110" s="38">
        <f t="shared" si="18"/>
        <v>1013</v>
      </c>
      <c r="K110">
        <v>111</v>
      </c>
      <c r="L110">
        <v>650</v>
      </c>
      <c r="M110">
        <v>77</v>
      </c>
      <c r="N110" s="38">
        <f t="shared" si="19"/>
        <v>838</v>
      </c>
      <c r="O110" s="54">
        <f t="shared" si="21"/>
        <v>175</v>
      </c>
      <c r="P110" s="38">
        <f t="shared" si="22"/>
        <v>-120</v>
      </c>
      <c r="Q110">
        <v>11</v>
      </c>
      <c r="R110" s="38">
        <f t="shared" si="23"/>
        <v>42581</v>
      </c>
      <c r="S110" s="39">
        <f t="shared" si="24"/>
        <v>5.371110928686189</v>
      </c>
      <c r="T110" s="39">
        <f t="shared" si="25"/>
        <v>12.290227627212065</v>
      </c>
      <c r="U110" s="39">
        <f t="shared" si="26"/>
        <v>4.104560753362808</v>
      </c>
      <c r="V110" s="39">
        <f t="shared" si="20"/>
        <v>2.0405530602432247</v>
      </c>
      <c r="W110" s="39">
        <f t="shared" si="27"/>
        <v>1.2665501753233808</v>
      </c>
      <c r="X110" s="39">
        <f t="shared" si="28"/>
        <v>-0.7974575177962028</v>
      </c>
      <c r="Y110" s="39">
        <f t="shared" si="29"/>
        <v>-6.919116698525876</v>
      </c>
      <c r="Z110" s="39">
        <f t="shared" si="30"/>
        <v>-2.814555945163068</v>
      </c>
    </row>
    <row r="111" spans="1:26" ht="12.75">
      <c r="A111">
        <v>53012</v>
      </c>
      <c r="B111" t="s">
        <v>256</v>
      </c>
      <c r="C111">
        <v>661</v>
      </c>
      <c r="D111">
        <v>2</v>
      </c>
      <c r="E111">
        <v>11</v>
      </c>
      <c r="F111">
        <v>-9</v>
      </c>
      <c r="G111">
        <v>4</v>
      </c>
      <c r="H111">
        <v>22</v>
      </c>
      <c r="I111">
        <v>0</v>
      </c>
      <c r="J111" s="38">
        <f t="shared" si="18"/>
        <v>26</v>
      </c>
      <c r="K111">
        <v>4</v>
      </c>
      <c r="L111">
        <v>28</v>
      </c>
      <c r="M111">
        <v>2</v>
      </c>
      <c r="N111" s="38">
        <f t="shared" si="19"/>
        <v>34</v>
      </c>
      <c r="O111" s="54">
        <f t="shared" si="21"/>
        <v>-8</v>
      </c>
      <c r="P111" s="38">
        <f t="shared" si="22"/>
        <v>-17</v>
      </c>
      <c r="Q111">
        <v>0</v>
      </c>
      <c r="R111" s="38">
        <f t="shared" si="23"/>
        <v>644</v>
      </c>
      <c r="S111" s="39">
        <f t="shared" si="24"/>
        <v>3.0651340996168583</v>
      </c>
      <c r="T111" s="39">
        <f t="shared" si="25"/>
        <v>16.85823754789272</v>
      </c>
      <c r="U111" s="39">
        <f t="shared" si="26"/>
        <v>-12.260536398467433</v>
      </c>
      <c r="V111" s="39">
        <f t="shared" si="20"/>
        <v>-1.5325670498084292</v>
      </c>
      <c r="W111" s="39">
        <f t="shared" si="27"/>
        <v>0</v>
      </c>
      <c r="X111" s="39">
        <f t="shared" si="28"/>
        <v>-3.0651340996168583</v>
      </c>
      <c r="Y111" s="39">
        <f t="shared" si="29"/>
        <v>-13.793103448275861</v>
      </c>
      <c r="Z111" s="39">
        <f t="shared" si="30"/>
        <v>-26.053639846743295</v>
      </c>
    </row>
    <row r="112" spans="1:26" ht="12.75">
      <c r="A112">
        <v>53013</v>
      </c>
      <c r="B112" t="s">
        <v>257</v>
      </c>
      <c r="C112">
        <v>1780</v>
      </c>
      <c r="D112">
        <v>6</v>
      </c>
      <c r="E112">
        <v>29</v>
      </c>
      <c r="F112">
        <v>-23</v>
      </c>
      <c r="G112">
        <v>9</v>
      </c>
      <c r="H112">
        <v>43</v>
      </c>
      <c r="I112">
        <v>1</v>
      </c>
      <c r="J112" s="38">
        <f t="shared" si="18"/>
        <v>53</v>
      </c>
      <c r="K112">
        <v>6</v>
      </c>
      <c r="L112">
        <v>45</v>
      </c>
      <c r="M112">
        <v>1</v>
      </c>
      <c r="N112" s="38">
        <f t="shared" si="19"/>
        <v>52</v>
      </c>
      <c r="O112" s="54">
        <f t="shared" si="21"/>
        <v>1</v>
      </c>
      <c r="P112" s="38">
        <f t="shared" si="22"/>
        <v>-22</v>
      </c>
      <c r="Q112">
        <v>1</v>
      </c>
      <c r="R112" s="38">
        <f t="shared" si="23"/>
        <v>1759</v>
      </c>
      <c r="S112" s="39">
        <f t="shared" si="24"/>
        <v>3.390788358293303</v>
      </c>
      <c r="T112" s="39">
        <f t="shared" si="25"/>
        <v>16.388810398417633</v>
      </c>
      <c r="U112" s="39">
        <f t="shared" si="26"/>
        <v>0.5651313930488839</v>
      </c>
      <c r="V112" s="39">
        <f t="shared" si="20"/>
        <v>0</v>
      </c>
      <c r="W112" s="39">
        <f t="shared" si="27"/>
        <v>1.6953941791466516</v>
      </c>
      <c r="X112" s="39">
        <f t="shared" si="28"/>
        <v>0</v>
      </c>
      <c r="Y112" s="39">
        <f t="shared" si="29"/>
        <v>-12.99802204012433</v>
      </c>
      <c r="Z112" s="39">
        <f t="shared" si="30"/>
        <v>-12.432890647075446</v>
      </c>
    </row>
    <row r="113" spans="1:26" ht="12.75">
      <c r="A113">
        <v>53014</v>
      </c>
      <c r="B113" t="s">
        <v>258</v>
      </c>
      <c r="C113">
        <v>3727</v>
      </c>
      <c r="D113">
        <v>17</v>
      </c>
      <c r="E113">
        <v>41</v>
      </c>
      <c r="F113">
        <v>-24</v>
      </c>
      <c r="G113">
        <v>28</v>
      </c>
      <c r="H113">
        <v>62</v>
      </c>
      <c r="I113">
        <v>5</v>
      </c>
      <c r="J113" s="38">
        <f t="shared" si="18"/>
        <v>95</v>
      </c>
      <c r="K113">
        <v>11</v>
      </c>
      <c r="L113">
        <v>69</v>
      </c>
      <c r="M113">
        <v>0</v>
      </c>
      <c r="N113" s="38">
        <f t="shared" si="19"/>
        <v>80</v>
      </c>
      <c r="O113" s="54">
        <f t="shared" si="21"/>
        <v>15</v>
      </c>
      <c r="P113" s="38">
        <f t="shared" si="22"/>
        <v>-9</v>
      </c>
      <c r="Q113">
        <v>1</v>
      </c>
      <c r="R113" s="38">
        <f t="shared" si="23"/>
        <v>3719</v>
      </c>
      <c r="S113" s="39">
        <f t="shared" si="24"/>
        <v>4.5662100456621</v>
      </c>
      <c r="T113" s="39">
        <f t="shared" si="25"/>
        <v>11.012624227773301</v>
      </c>
      <c r="U113" s="39">
        <f t="shared" si="26"/>
        <v>4.0290088638195</v>
      </c>
      <c r="V113" s="39">
        <f t="shared" si="20"/>
        <v>2.1488047273704</v>
      </c>
      <c r="W113" s="39">
        <f t="shared" si="27"/>
        <v>4.5662100456621</v>
      </c>
      <c r="X113" s="39">
        <f t="shared" si="28"/>
        <v>1.3430029546065003</v>
      </c>
      <c r="Y113" s="39">
        <f t="shared" si="29"/>
        <v>-6.446414182111201</v>
      </c>
      <c r="Z113" s="39">
        <f t="shared" si="30"/>
        <v>-2.4174053182917006</v>
      </c>
    </row>
    <row r="114" spans="1:26" ht="12.75">
      <c r="A114">
        <v>53015</v>
      </c>
      <c r="B114" t="s">
        <v>259</v>
      </c>
      <c r="C114">
        <v>4345</v>
      </c>
      <c r="D114">
        <v>20</v>
      </c>
      <c r="E114">
        <v>61</v>
      </c>
      <c r="F114">
        <v>-41</v>
      </c>
      <c r="G114">
        <v>41</v>
      </c>
      <c r="H114">
        <v>121</v>
      </c>
      <c r="I114">
        <v>3</v>
      </c>
      <c r="J114" s="38">
        <f t="shared" si="18"/>
        <v>165</v>
      </c>
      <c r="K114">
        <v>29</v>
      </c>
      <c r="L114">
        <v>96</v>
      </c>
      <c r="M114">
        <v>5</v>
      </c>
      <c r="N114" s="38">
        <f t="shared" si="19"/>
        <v>130</v>
      </c>
      <c r="O114" s="54">
        <f t="shared" si="21"/>
        <v>35</v>
      </c>
      <c r="P114" s="38">
        <f t="shared" si="22"/>
        <v>-6</v>
      </c>
      <c r="Q114">
        <v>-3</v>
      </c>
      <c r="R114" s="38">
        <f t="shared" si="23"/>
        <v>4336</v>
      </c>
      <c r="S114" s="39">
        <f t="shared" si="24"/>
        <v>4.607764082478977</v>
      </c>
      <c r="T114" s="39">
        <f t="shared" si="25"/>
        <v>14.05368045156088</v>
      </c>
      <c r="U114" s="39">
        <f t="shared" si="26"/>
        <v>8.06358714433821</v>
      </c>
      <c r="V114" s="39">
        <f t="shared" si="20"/>
        <v>2.3038820412394885</v>
      </c>
      <c r="W114" s="39">
        <f t="shared" si="27"/>
        <v>2.7646584494873863</v>
      </c>
      <c r="X114" s="39">
        <f t="shared" si="28"/>
        <v>-0.46077640824789773</v>
      </c>
      <c r="Y114" s="39">
        <f t="shared" si="29"/>
        <v>-9.445916369081903</v>
      </c>
      <c r="Z114" s="39">
        <f t="shared" si="30"/>
        <v>-1.3823292247436931</v>
      </c>
    </row>
    <row r="115" spans="1:26" ht="12.75">
      <c r="A115">
        <v>53016</v>
      </c>
      <c r="B115" t="s">
        <v>260</v>
      </c>
      <c r="C115">
        <v>6181</v>
      </c>
      <c r="D115">
        <v>32</v>
      </c>
      <c r="E115">
        <v>80</v>
      </c>
      <c r="F115">
        <v>-48</v>
      </c>
      <c r="G115">
        <v>29</v>
      </c>
      <c r="H115">
        <v>96</v>
      </c>
      <c r="I115">
        <v>17</v>
      </c>
      <c r="J115" s="38">
        <f t="shared" si="18"/>
        <v>142</v>
      </c>
      <c r="K115">
        <v>8</v>
      </c>
      <c r="L115">
        <v>108</v>
      </c>
      <c r="M115">
        <v>8</v>
      </c>
      <c r="N115" s="38">
        <f t="shared" si="19"/>
        <v>124</v>
      </c>
      <c r="O115" s="54">
        <f t="shared" si="21"/>
        <v>18</v>
      </c>
      <c r="P115" s="38">
        <f t="shared" si="22"/>
        <v>-30</v>
      </c>
      <c r="Q115">
        <v>0</v>
      </c>
      <c r="R115" s="38">
        <f t="shared" si="23"/>
        <v>6151</v>
      </c>
      <c r="S115" s="39">
        <f t="shared" si="24"/>
        <v>5.189750243269542</v>
      </c>
      <c r="T115" s="39">
        <f t="shared" si="25"/>
        <v>12.974375608173856</v>
      </c>
      <c r="U115" s="39">
        <f t="shared" si="26"/>
        <v>2.9192345118391176</v>
      </c>
      <c r="V115" s="39">
        <f t="shared" si="20"/>
        <v>-5.189750243269542</v>
      </c>
      <c r="W115" s="39">
        <f t="shared" si="27"/>
        <v>3.4057735971456373</v>
      </c>
      <c r="X115" s="39">
        <f t="shared" si="28"/>
        <v>1.4596172559195588</v>
      </c>
      <c r="Y115" s="39">
        <f t="shared" si="29"/>
        <v>-7.784625364904314</v>
      </c>
      <c r="Z115" s="39">
        <f t="shared" si="30"/>
        <v>-4.865390853065197</v>
      </c>
    </row>
    <row r="116" spans="1:26" ht="12.75">
      <c r="A116">
        <v>53017</v>
      </c>
      <c r="B116" t="s">
        <v>261</v>
      </c>
      <c r="C116">
        <v>564</v>
      </c>
      <c r="D116">
        <v>4</v>
      </c>
      <c r="E116">
        <v>16</v>
      </c>
      <c r="F116">
        <v>-12</v>
      </c>
      <c r="G116">
        <v>19</v>
      </c>
      <c r="H116">
        <v>17</v>
      </c>
      <c r="I116">
        <v>1</v>
      </c>
      <c r="J116" s="38">
        <f t="shared" si="18"/>
        <v>37</v>
      </c>
      <c r="K116">
        <v>5</v>
      </c>
      <c r="L116">
        <v>25</v>
      </c>
      <c r="M116">
        <v>0</v>
      </c>
      <c r="N116" s="38">
        <f t="shared" si="19"/>
        <v>30</v>
      </c>
      <c r="O116" s="54">
        <f t="shared" si="21"/>
        <v>7</v>
      </c>
      <c r="P116" s="38">
        <f t="shared" si="22"/>
        <v>-5</v>
      </c>
      <c r="Q116">
        <v>0</v>
      </c>
      <c r="R116" s="38">
        <f t="shared" si="23"/>
        <v>559</v>
      </c>
      <c r="S116" s="39">
        <f t="shared" si="24"/>
        <v>7.123775601068566</v>
      </c>
      <c r="T116" s="39">
        <f t="shared" si="25"/>
        <v>28.495102404274263</v>
      </c>
      <c r="U116" s="39">
        <f t="shared" si="26"/>
        <v>12.466607301869992</v>
      </c>
      <c r="V116" s="39">
        <f t="shared" si="20"/>
        <v>-42.7426536064114</v>
      </c>
      <c r="W116" s="39">
        <f t="shared" si="27"/>
        <v>24.933214603739984</v>
      </c>
      <c r="X116" s="39">
        <f t="shared" si="28"/>
        <v>1.7809439002671414</v>
      </c>
      <c r="Y116" s="39">
        <f t="shared" si="29"/>
        <v>-21.3713268032057</v>
      </c>
      <c r="Z116" s="39">
        <f t="shared" si="30"/>
        <v>-8.904719501335707</v>
      </c>
    </row>
    <row r="117" spans="1:26" ht="12.75">
      <c r="A117">
        <v>53018</v>
      </c>
      <c r="B117" t="s">
        <v>262</v>
      </c>
      <c r="C117">
        <v>7720</v>
      </c>
      <c r="D117">
        <v>37</v>
      </c>
      <c r="E117">
        <v>98</v>
      </c>
      <c r="F117">
        <v>-61</v>
      </c>
      <c r="G117">
        <v>52</v>
      </c>
      <c r="H117">
        <v>179</v>
      </c>
      <c r="I117">
        <v>4</v>
      </c>
      <c r="J117" s="38">
        <f t="shared" si="18"/>
        <v>235</v>
      </c>
      <c r="K117">
        <v>13</v>
      </c>
      <c r="L117">
        <v>165</v>
      </c>
      <c r="M117">
        <v>23</v>
      </c>
      <c r="N117" s="38">
        <f t="shared" si="19"/>
        <v>201</v>
      </c>
      <c r="O117" s="54">
        <f t="shared" si="21"/>
        <v>34</v>
      </c>
      <c r="P117" s="38">
        <f t="shared" si="22"/>
        <v>-27</v>
      </c>
      <c r="Q117">
        <v>-3</v>
      </c>
      <c r="R117" s="38">
        <f t="shared" si="23"/>
        <v>7690</v>
      </c>
      <c r="S117" s="39">
        <f t="shared" si="24"/>
        <v>4.802076573653472</v>
      </c>
      <c r="T117" s="39">
        <f t="shared" si="25"/>
        <v>12.7190136275146</v>
      </c>
      <c r="U117" s="39">
        <f t="shared" si="26"/>
        <v>4.412719013627515</v>
      </c>
      <c r="V117" s="39">
        <f t="shared" si="20"/>
        <v>5.4510058403634005</v>
      </c>
      <c r="W117" s="39">
        <f t="shared" si="27"/>
        <v>5.061648280337444</v>
      </c>
      <c r="X117" s="39">
        <f t="shared" si="28"/>
        <v>-2.4659312134977287</v>
      </c>
      <c r="Y117" s="39">
        <f t="shared" si="29"/>
        <v>-7.91693705386113</v>
      </c>
      <c r="Z117" s="39">
        <f t="shared" si="30"/>
        <v>-3.5042180402336145</v>
      </c>
    </row>
    <row r="118" spans="1:26" ht="12.75">
      <c r="A118">
        <v>53019</v>
      </c>
      <c r="B118" t="s">
        <v>263</v>
      </c>
      <c r="C118">
        <v>1969</v>
      </c>
      <c r="D118">
        <v>3</v>
      </c>
      <c r="E118">
        <v>32</v>
      </c>
      <c r="F118">
        <v>-29</v>
      </c>
      <c r="G118">
        <v>10</v>
      </c>
      <c r="H118">
        <v>49</v>
      </c>
      <c r="I118">
        <v>2</v>
      </c>
      <c r="J118" s="38">
        <f t="shared" si="18"/>
        <v>61</v>
      </c>
      <c r="K118">
        <v>6</v>
      </c>
      <c r="L118">
        <v>41</v>
      </c>
      <c r="M118">
        <v>1</v>
      </c>
      <c r="N118" s="38">
        <f t="shared" si="19"/>
        <v>48</v>
      </c>
      <c r="O118" s="54">
        <f t="shared" si="21"/>
        <v>13</v>
      </c>
      <c r="P118" s="38">
        <f t="shared" si="22"/>
        <v>-16</v>
      </c>
      <c r="Q118">
        <v>1</v>
      </c>
      <c r="R118" s="38">
        <f t="shared" si="23"/>
        <v>1954</v>
      </c>
      <c r="S118" s="39">
        <f t="shared" si="24"/>
        <v>1.5294417537598777</v>
      </c>
      <c r="T118" s="39">
        <f t="shared" si="25"/>
        <v>16.314045373438695</v>
      </c>
      <c r="U118" s="39">
        <f t="shared" si="26"/>
        <v>6.627580932959471</v>
      </c>
      <c r="V118" s="39">
        <f t="shared" si="20"/>
        <v>9.176650522559266</v>
      </c>
      <c r="W118" s="39">
        <f t="shared" si="27"/>
        <v>2.039255671679837</v>
      </c>
      <c r="X118" s="39">
        <f t="shared" si="28"/>
        <v>0.5098139179199592</v>
      </c>
      <c r="Y118" s="39">
        <f t="shared" si="29"/>
        <v>-14.784603619678817</v>
      </c>
      <c r="Z118" s="39">
        <f t="shared" si="30"/>
        <v>-8.157022686719348</v>
      </c>
    </row>
    <row r="119" spans="1:26" ht="12.75">
      <c r="A119">
        <v>53020</v>
      </c>
      <c r="B119" t="s">
        <v>264</v>
      </c>
      <c r="C119">
        <v>476</v>
      </c>
      <c r="D119">
        <v>4</v>
      </c>
      <c r="E119">
        <v>4</v>
      </c>
      <c r="F119">
        <v>0</v>
      </c>
      <c r="G119">
        <v>3</v>
      </c>
      <c r="H119">
        <v>5</v>
      </c>
      <c r="I119">
        <v>0</v>
      </c>
      <c r="J119" s="38">
        <f t="shared" si="18"/>
        <v>8</v>
      </c>
      <c r="K119">
        <v>3</v>
      </c>
      <c r="L119">
        <v>9</v>
      </c>
      <c r="M119">
        <v>0</v>
      </c>
      <c r="N119" s="38">
        <f t="shared" si="19"/>
        <v>12</v>
      </c>
      <c r="O119" s="54">
        <f t="shared" si="21"/>
        <v>-4</v>
      </c>
      <c r="P119" s="38">
        <f t="shared" si="22"/>
        <v>-4</v>
      </c>
      <c r="Q119">
        <v>0</v>
      </c>
      <c r="R119" s="38">
        <f t="shared" si="23"/>
        <v>472</v>
      </c>
      <c r="S119" s="39">
        <f t="shared" si="24"/>
        <v>8.438818565400844</v>
      </c>
      <c r="T119" s="39">
        <f t="shared" si="25"/>
        <v>8.438818565400844</v>
      </c>
      <c r="U119" s="39">
        <f t="shared" si="26"/>
        <v>-8.438818565400844</v>
      </c>
      <c r="V119" s="39">
        <f t="shared" si="20"/>
        <v>-23.206751054852322</v>
      </c>
      <c r="W119" s="39">
        <f t="shared" si="27"/>
        <v>0</v>
      </c>
      <c r="X119" s="39">
        <f t="shared" si="28"/>
        <v>0</v>
      </c>
      <c r="Y119" s="39">
        <f t="shared" si="29"/>
        <v>0</v>
      </c>
      <c r="Z119" s="39">
        <f t="shared" si="30"/>
        <v>-8.438818565400844</v>
      </c>
    </row>
    <row r="120" spans="1:26" ht="12.75">
      <c r="A120">
        <v>53021</v>
      </c>
      <c r="B120" t="s">
        <v>265</v>
      </c>
      <c r="C120">
        <v>4591</v>
      </c>
      <c r="D120">
        <v>36</v>
      </c>
      <c r="E120">
        <v>62</v>
      </c>
      <c r="F120">
        <v>-26</v>
      </c>
      <c r="G120">
        <v>35</v>
      </c>
      <c r="H120">
        <v>109</v>
      </c>
      <c r="I120">
        <v>3</v>
      </c>
      <c r="J120" s="38">
        <f t="shared" si="18"/>
        <v>147</v>
      </c>
      <c r="K120">
        <v>20</v>
      </c>
      <c r="L120">
        <v>106</v>
      </c>
      <c r="M120">
        <v>7</v>
      </c>
      <c r="N120" s="38">
        <f t="shared" si="19"/>
        <v>133</v>
      </c>
      <c r="O120" s="54">
        <f t="shared" si="21"/>
        <v>14</v>
      </c>
      <c r="P120" s="38">
        <f t="shared" si="22"/>
        <v>-12</v>
      </c>
      <c r="Q120">
        <v>1</v>
      </c>
      <c r="R120" s="38">
        <f t="shared" si="23"/>
        <v>4580</v>
      </c>
      <c r="S120" s="39">
        <f t="shared" si="24"/>
        <v>7.850834151128557</v>
      </c>
      <c r="T120" s="39">
        <f t="shared" si="25"/>
        <v>13.520881038054739</v>
      </c>
      <c r="U120" s="39">
        <f t="shared" si="26"/>
        <v>3.053102169883328</v>
      </c>
      <c r="V120" s="39">
        <f t="shared" si="20"/>
        <v>-8.941227783229746</v>
      </c>
      <c r="W120" s="39">
        <f t="shared" si="27"/>
        <v>3.2711808963035653</v>
      </c>
      <c r="X120" s="39">
        <f t="shared" si="28"/>
        <v>-0.8723149056809508</v>
      </c>
      <c r="Y120" s="39">
        <f t="shared" si="29"/>
        <v>-5.670046886926181</v>
      </c>
      <c r="Z120" s="39">
        <f t="shared" si="30"/>
        <v>-2.6169447170428524</v>
      </c>
    </row>
    <row r="121" spans="1:26" ht="12.75">
      <c r="A121">
        <v>53022</v>
      </c>
      <c r="B121" t="s">
        <v>266</v>
      </c>
      <c r="C121">
        <v>1295</v>
      </c>
      <c r="D121">
        <v>3</v>
      </c>
      <c r="E121">
        <v>27</v>
      </c>
      <c r="F121">
        <v>-24</v>
      </c>
      <c r="G121">
        <v>8</v>
      </c>
      <c r="H121">
        <v>48</v>
      </c>
      <c r="I121">
        <v>0</v>
      </c>
      <c r="J121" s="38">
        <f t="shared" si="18"/>
        <v>56</v>
      </c>
      <c r="K121">
        <v>5</v>
      </c>
      <c r="L121">
        <v>39</v>
      </c>
      <c r="M121">
        <v>6</v>
      </c>
      <c r="N121" s="38">
        <f t="shared" si="19"/>
        <v>50</v>
      </c>
      <c r="O121" s="54">
        <f t="shared" si="21"/>
        <v>6</v>
      </c>
      <c r="P121" s="38">
        <f t="shared" si="22"/>
        <v>-18</v>
      </c>
      <c r="Q121">
        <v>0</v>
      </c>
      <c r="R121" s="38">
        <f t="shared" si="23"/>
        <v>1277</v>
      </c>
      <c r="S121" s="39">
        <f t="shared" si="24"/>
        <v>2.3328149300155525</v>
      </c>
      <c r="T121" s="39">
        <f t="shared" si="25"/>
        <v>20.995334370139968</v>
      </c>
      <c r="U121" s="39">
        <f t="shared" si="26"/>
        <v>4.665629860031105</v>
      </c>
      <c r="V121" s="39">
        <f t="shared" si="20"/>
        <v>0</v>
      </c>
      <c r="W121" s="39">
        <f t="shared" si="27"/>
        <v>2.3328149300155525</v>
      </c>
      <c r="X121" s="39">
        <f t="shared" si="28"/>
        <v>-4.665629860031105</v>
      </c>
      <c r="Y121" s="39">
        <f t="shared" si="29"/>
        <v>-18.66251944012442</v>
      </c>
      <c r="Z121" s="39">
        <f t="shared" si="30"/>
        <v>-13.996889580093312</v>
      </c>
    </row>
    <row r="122" spans="1:26" ht="12.75">
      <c r="A122">
        <v>53023</v>
      </c>
      <c r="B122" t="s">
        <v>267</v>
      </c>
      <c r="C122">
        <v>2146</v>
      </c>
      <c r="D122">
        <v>17</v>
      </c>
      <c r="E122">
        <v>34</v>
      </c>
      <c r="F122">
        <v>-17</v>
      </c>
      <c r="G122">
        <v>25</v>
      </c>
      <c r="H122">
        <v>56</v>
      </c>
      <c r="I122">
        <v>3</v>
      </c>
      <c r="J122" s="38">
        <f t="shared" si="18"/>
        <v>84</v>
      </c>
      <c r="K122">
        <v>11</v>
      </c>
      <c r="L122">
        <v>77</v>
      </c>
      <c r="M122">
        <v>6</v>
      </c>
      <c r="N122" s="38">
        <f t="shared" si="19"/>
        <v>94</v>
      </c>
      <c r="O122" s="54">
        <f t="shared" si="21"/>
        <v>-10</v>
      </c>
      <c r="P122" s="38">
        <f t="shared" si="22"/>
        <v>-27</v>
      </c>
      <c r="Q122">
        <v>3</v>
      </c>
      <c r="R122" s="38">
        <f t="shared" si="23"/>
        <v>2122</v>
      </c>
      <c r="S122" s="39">
        <f t="shared" si="24"/>
        <v>7.966260543580131</v>
      </c>
      <c r="T122" s="39">
        <f t="shared" si="25"/>
        <v>15.932521087160262</v>
      </c>
      <c r="U122" s="39">
        <f t="shared" si="26"/>
        <v>-4.686035613870665</v>
      </c>
      <c r="V122" s="39">
        <f t="shared" si="20"/>
        <v>-14.058106841611997</v>
      </c>
      <c r="W122" s="39">
        <f t="shared" si="27"/>
        <v>6.560449859418931</v>
      </c>
      <c r="X122" s="39">
        <f t="shared" si="28"/>
        <v>-1.4058106841611997</v>
      </c>
      <c r="Y122" s="39">
        <f t="shared" si="29"/>
        <v>-7.966260543580131</v>
      </c>
      <c r="Z122" s="39">
        <f t="shared" si="30"/>
        <v>-12.652296157450795</v>
      </c>
    </row>
    <row r="123" spans="1:26" ht="12.75">
      <c r="A123">
        <v>53024</v>
      </c>
      <c r="B123" t="s">
        <v>268</v>
      </c>
      <c r="C123">
        <v>1945</v>
      </c>
      <c r="D123">
        <v>5</v>
      </c>
      <c r="E123">
        <v>27</v>
      </c>
      <c r="F123">
        <v>-22</v>
      </c>
      <c r="G123">
        <v>10</v>
      </c>
      <c r="H123">
        <v>85</v>
      </c>
      <c r="I123">
        <v>0</v>
      </c>
      <c r="J123" s="38">
        <f t="shared" si="18"/>
        <v>95</v>
      </c>
      <c r="K123">
        <v>0</v>
      </c>
      <c r="L123">
        <v>95</v>
      </c>
      <c r="M123">
        <v>2</v>
      </c>
      <c r="N123" s="38">
        <f t="shared" si="19"/>
        <v>97</v>
      </c>
      <c r="O123" s="54">
        <f t="shared" si="21"/>
        <v>-2</v>
      </c>
      <c r="P123" s="38">
        <f t="shared" si="22"/>
        <v>-24</v>
      </c>
      <c r="Q123">
        <v>0</v>
      </c>
      <c r="R123" s="38">
        <f t="shared" si="23"/>
        <v>1921</v>
      </c>
      <c r="S123" s="39">
        <f t="shared" si="24"/>
        <v>2.586652871184687</v>
      </c>
      <c r="T123" s="39">
        <f t="shared" si="25"/>
        <v>13.967925504397309</v>
      </c>
      <c r="U123" s="39">
        <f t="shared" si="26"/>
        <v>-1.0346611484738748</v>
      </c>
      <c r="V123" s="39">
        <f t="shared" si="20"/>
        <v>-4.138644593895499</v>
      </c>
      <c r="W123" s="39">
        <f t="shared" si="27"/>
        <v>5.173305742369374</v>
      </c>
      <c r="X123" s="39">
        <f t="shared" si="28"/>
        <v>-1.0346611484738748</v>
      </c>
      <c r="Y123" s="39">
        <f t="shared" si="29"/>
        <v>-11.381272633212623</v>
      </c>
      <c r="Z123" s="39">
        <f t="shared" si="30"/>
        <v>-12.415933781686498</v>
      </c>
    </row>
    <row r="124" spans="1:26" ht="12.75">
      <c r="A124">
        <v>53025</v>
      </c>
      <c r="B124" t="s">
        <v>269</v>
      </c>
      <c r="C124">
        <v>494</v>
      </c>
      <c r="D124">
        <v>9</v>
      </c>
      <c r="E124">
        <v>3</v>
      </c>
      <c r="F124">
        <v>6</v>
      </c>
      <c r="G124">
        <v>4</v>
      </c>
      <c r="H124">
        <v>14</v>
      </c>
      <c r="I124">
        <v>0</v>
      </c>
      <c r="J124" s="38">
        <f t="shared" si="18"/>
        <v>18</v>
      </c>
      <c r="K124">
        <v>1</v>
      </c>
      <c r="L124">
        <v>10</v>
      </c>
      <c r="M124">
        <v>0</v>
      </c>
      <c r="N124" s="38">
        <f t="shared" si="19"/>
        <v>11</v>
      </c>
      <c r="O124" s="54">
        <f t="shared" si="21"/>
        <v>7</v>
      </c>
      <c r="P124" s="38">
        <f t="shared" si="22"/>
        <v>13</v>
      </c>
      <c r="Q124">
        <v>1</v>
      </c>
      <c r="R124" s="38">
        <f t="shared" si="23"/>
        <v>508</v>
      </c>
      <c r="S124" s="39">
        <f t="shared" si="24"/>
        <v>17.964071856287426</v>
      </c>
      <c r="T124" s="39">
        <f t="shared" si="25"/>
        <v>5.9880239520958085</v>
      </c>
      <c r="U124" s="39">
        <f t="shared" si="26"/>
        <v>13.972055888223553</v>
      </c>
      <c r="V124" s="39">
        <f t="shared" si="20"/>
        <v>-25.948103792415168</v>
      </c>
      <c r="W124" s="39">
        <f t="shared" si="27"/>
        <v>5.9880239520958085</v>
      </c>
      <c r="X124" s="39">
        <f t="shared" si="28"/>
        <v>0</v>
      </c>
      <c r="Y124" s="39">
        <f t="shared" si="29"/>
        <v>11.976047904191617</v>
      </c>
      <c r="Z124" s="39">
        <f t="shared" si="30"/>
        <v>25.948103792415168</v>
      </c>
    </row>
    <row r="125" spans="1:26" ht="12.75">
      <c r="A125">
        <v>53026</v>
      </c>
      <c r="B125" t="s">
        <v>270</v>
      </c>
      <c r="C125">
        <v>1677</v>
      </c>
      <c r="D125">
        <v>5</v>
      </c>
      <c r="E125">
        <v>37</v>
      </c>
      <c r="F125">
        <v>-32</v>
      </c>
      <c r="G125">
        <v>5</v>
      </c>
      <c r="H125">
        <v>27</v>
      </c>
      <c r="I125">
        <v>0</v>
      </c>
      <c r="J125" s="38">
        <f t="shared" si="18"/>
        <v>32</v>
      </c>
      <c r="K125">
        <v>7</v>
      </c>
      <c r="L125">
        <v>48</v>
      </c>
      <c r="M125">
        <v>0</v>
      </c>
      <c r="N125" s="38">
        <f t="shared" si="19"/>
        <v>55</v>
      </c>
      <c r="O125" s="54">
        <f t="shared" si="21"/>
        <v>-23</v>
      </c>
      <c r="P125" s="38">
        <f t="shared" si="22"/>
        <v>-55</v>
      </c>
      <c r="Q125">
        <v>0</v>
      </c>
      <c r="R125" s="38">
        <f t="shared" si="23"/>
        <v>1622</v>
      </c>
      <c r="S125" s="39">
        <f t="shared" si="24"/>
        <v>3.031221582297666</v>
      </c>
      <c r="T125" s="39">
        <f t="shared" si="25"/>
        <v>22.43103970900273</v>
      </c>
      <c r="U125" s="39">
        <f t="shared" si="26"/>
        <v>-13.943619278569264</v>
      </c>
      <c r="V125" s="39">
        <f t="shared" si="20"/>
        <v>-4.243710215216732</v>
      </c>
      <c r="W125" s="39">
        <f t="shared" si="27"/>
        <v>-1.2124886329190665</v>
      </c>
      <c r="X125" s="39">
        <f t="shared" si="28"/>
        <v>0</v>
      </c>
      <c r="Y125" s="39">
        <f t="shared" si="29"/>
        <v>-19.399818126705064</v>
      </c>
      <c r="Z125" s="39">
        <f t="shared" si="30"/>
        <v>-33.34343740527432</v>
      </c>
    </row>
    <row r="126" spans="1:26" ht="12.75">
      <c r="A126">
        <v>53027</v>
      </c>
      <c r="B126" t="s">
        <v>271</v>
      </c>
      <c r="C126">
        <v>637</v>
      </c>
      <c r="D126">
        <v>1</v>
      </c>
      <c r="E126">
        <v>10</v>
      </c>
      <c r="F126">
        <v>-9</v>
      </c>
      <c r="G126">
        <v>13</v>
      </c>
      <c r="H126">
        <v>12</v>
      </c>
      <c r="I126">
        <v>1</v>
      </c>
      <c r="J126" s="38">
        <f t="shared" si="18"/>
        <v>26</v>
      </c>
      <c r="K126">
        <v>6</v>
      </c>
      <c r="L126">
        <v>20</v>
      </c>
      <c r="M126">
        <v>1</v>
      </c>
      <c r="N126" s="38">
        <f t="shared" si="19"/>
        <v>27</v>
      </c>
      <c r="O126" s="54">
        <f t="shared" si="21"/>
        <v>-1</v>
      </c>
      <c r="P126" s="38">
        <f t="shared" si="22"/>
        <v>-10</v>
      </c>
      <c r="Q126">
        <v>0</v>
      </c>
      <c r="R126" s="38">
        <f t="shared" si="23"/>
        <v>627</v>
      </c>
      <c r="S126" s="39">
        <f t="shared" si="24"/>
        <v>1.5822784810126582</v>
      </c>
      <c r="T126" s="39">
        <f t="shared" si="25"/>
        <v>15.822784810126583</v>
      </c>
      <c r="U126" s="39">
        <f t="shared" si="26"/>
        <v>-1.5822784810126582</v>
      </c>
      <c r="V126" s="39">
        <f t="shared" si="20"/>
        <v>-25.31645569620253</v>
      </c>
      <c r="W126" s="39">
        <f t="shared" si="27"/>
        <v>11.075949367088608</v>
      </c>
      <c r="X126" s="39">
        <f t="shared" si="28"/>
        <v>0</v>
      </c>
      <c r="Y126" s="39">
        <f t="shared" si="29"/>
        <v>-14.240506329113924</v>
      </c>
      <c r="Z126" s="39">
        <f t="shared" si="30"/>
        <v>-15.822784810126583</v>
      </c>
    </row>
    <row r="127" spans="1:26" ht="12.75">
      <c r="A127">
        <v>53028</v>
      </c>
      <c r="B127" t="s">
        <v>272</v>
      </c>
      <c r="C127">
        <v>543</v>
      </c>
      <c r="D127">
        <v>1</v>
      </c>
      <c r="E127">
        <v>11</v>
      </c>
      <c r="F127">
        <v>-10</v>
      </c>
      <c r="G127">
        <v>1</v>
      </c>
      <c r="H127">
        <v>16</v>
      </c>
      <c r="I127">
        <v>0</v>
      </c>
      <c r="J127" s="38">
        <f t="shared" si="18"/>
        <v>17</v>
      </c>
      <c r="K127">
        <v>2</v>
      </c>
      <c r="L127">
        <v>19</v>
      </c>
      <c r="M127">
        <v>2</v>
      </c>
      <c r="N127" s="38">
        <f t="shared" si="19"/>
        <v>23</v>
      </c>
      <c r="O127" s="54">
        <f t="shared" si="21"/>
        <v>-6</v>
      </c>
      <c r="P127" s="38">
        <f t="shared" si="22"/>
        <v>-16</v>
      </c>
      <c r="Q127">
        <v>0</v>
      </c>
      <c r="R127" s="38">
        <f t="shared" si="23"/>
        <v>527</v>
      </c>
      <c r="S127" s="39">
        <f t="shared" si="24"/>
        <v>1.8691588785046729</v>
      </c>
      <c r="T127" s="39">
        <f t="shared" si="25"/>
        <v>20.560747663551403</v>
      </c>
      <c r="U127" s="39">
        <f t="shared" si="26"/>
        <v>-11.214953271028037</v>
      </c>
      <c r="V127" s="39">
        <f t="shared" si="20"/>
        <v>-33.64485981308411</v>
      </c>
      <c r="W127" s="39">
        <f t="shared" si="27"/>
        <v>-1.8691588785046729</v>
      </c>
      <c r="X127" s="39">
        <f t="shared" si="28"/>
        <v>-3.7383177570093458</v>
      </c>
      <c r="Y127" s="39">
        <f t="shared" si="29"/>
        <v>-18.69158878504673</v>
      </c>
      <c r="Z127" s="39">
        <f t="shared" si="30"/>
        <v>-29.906542056074766</v>
      </c>
    </row>
    <row r="128" spans="1:26" ht="12">
      <c r="A128" s="45"/>
      <c r="B128" s="45" t="s">
        <v>255</v>
      </c>
      <c r="C128" s="46">
        <f aca="true" t="shared" si="31" ref="C128:K128">SUM(C100:C127)</f>
        <v>113974</v>
      </c>
      <c r="D128" s="46">
        <f t="shared" si="31"/>
        <v>584</v>
      </c>
      <c r="E128" s="46">
        <f t="shared" si="31"/>
        <v>1516</v>
      </c>
      <c r="F128" s="46">
        <f t="shared" si="31"/>
        <v>-932</v>
      </c>
      <c r="G128" s="46">
        <f t="shared" si="31"/>
        <v>704</v>
      </c>
      <c r="H128" s="46">
        <f t="shared" si="31"/>
        <v>2580</v>
      </c>
      <c r="I128" s="46">
        <f t="shared" si="31"/>
        <v>112</v>
      </c>
      <c r="J128" s="46">
        <f t="shared" si="31"/>
        <v>3396</v>
      </c>
      <c r="K128" s="46">
        <f t="shared" si="31"/>
        <v>372</v>
      </c>
      <c r="L128" s="46">
        <f>SUM(L56:L83)</f>
        <v>2665</v>
      </c>
      <c r="M128" s="46">
        <f>SUM(M100:M127)</f>
        <v>273</v>
      </c>
      <c r="N128" s="46">
        <f>SUM(N100:N127)</f>
        <v>3080</v>
      </c>
      <c r="O128" s="46">
        <f>(J128-N128)</f>
        <v>316</v>
      </c>
      <c r="P128" s="46">
        <f>(F128+O128)</f>
        <v>-616</v>
      </c>
      <c r="Q128" s="46">
        <v>77</v>
      </c>
      <c r="R128" s="46">
        <f>SUM(R100:R127)</f>
        <v>113393</v>
      </c>
      <c r="S128" s="47">
        <v>5.333587746377454</v>
      </c>
      <c r="T128" s="47">
        <v>12.925091259321853</v>
      </c>
      <c r="U128" s="47">
        <v>3.3846021048136308</v>
      </c>
      <c r="V128" s="47">
        <v>1.6673140570021512</v>
      </c>
      <c r="W128" s="47">
        <v>3.4527484559172614</v>
      </c>
      <c r="X128" s="47">
        <v>-1.7354604081057812</v>
      </c>
      <c r="Y128" s="47">
        <v>-7.591503512944399</v>
      </c>
      <c r="Z128" s="47">
        <v>-4.2069014081307685</v>
      </c>
    </row>
    <row r="129" ht="12">
      <c r="A129" s="31" t="s">
        <v>305</v>
      </c>
    </row>
    <row r="131" spans="1:10" ht="63" customHeight="1">
      <c r="A131" s="64" t="s">
        <v>312</v>
      </c>
      <c r="B131" s="65"/>
      <c r="C131" s="65"/>
      <c r="D131" s="65"/>
      <c r="E131" s="65"/>
      <c r="F131" s="65"/>
      <c r="G131" s="65"/>
      <c r="H131" s="65"/>
      <c r="I131" s="65"/>
      <c r="J131" s="65"/>
    </row>
    <row r="133" ht="13.5">
      <c r="A133" s="56" t="s">
        <v>313</v>
      </c>
    </row>
    <row r="135" ht="13.5">
      <c r="A135" s="56" t="s">
        <v>323</v>
      </c>
    </row>
  </sheetData>
  <mergeCells count="33">
    <mergeCell ref="Z3:Z6"/>
    <mergeCell ref="Y3:Y6"/>
    <mergeCell ref="U4:U6"/>
    <mergeCell ref="V4:V6"/>
    <mergeCell ref="W4:W6"/>
    <mergeCell ref="X4:X6"/>
    <mergeCell ref="Q3:Q6"/>
    <mergeCell ref="S3:S6"/>
    <mergeCell ref="T3:T6"/>
    <mergeCell ref="U3:X3"/>
    <mergeCell ref="A39:J39"/>
    <mergeCell ref="Q52:Q55"/>
    <mergeCell ref="S52:S55"/>
    <mergeCell ref="T52:T55"/>
    <mergeCell ref="U52:X52"/>
    <mergeCell ref="Y52:Y55"/>
    <mergeCell ref="Z52:Z55"/>
    <mergeCell ref="U53:U55"/>
    <mergeCell ref="V53:V55"/>
    <mergeCell ref="W53:W55"/>
    <mergeCell ref="X53:X55"/>
    <mergeCell ref="A87:J87"/>
    <mergeCell ref="Q96:Q99"/>
    <mergeCell ref="S96:S99"/>
    <mergeCell ref="T96:T99"/>
    <mergeCell ref="A131:J131"/>
    <mergeCell ref="U96:X96"/>
    <mergeCell ref="Y96:Y99"/>
    <mergeCell ref="Z96:Z99"/>
    <mergeCell ref="U97:U99"/>
    <mergeCell ref="V97:V99"/>
    <mergeCell ref="W97:W99"/>
    <mergeCell ref="X97:X99"/>
  </mergeCells>
  <printOptions/>
  <pageMargins left="0.25" right="0.2" top="1" bottom="1" header="0.5" footer="0.5"/>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AA108"/>
  <sheetViews>
    <sheetView workbookViewId="0" topLeftCell="A65">
      <selection activeCell="Q43" sqref="Q43:Q46"/>
    </sheetView>
  </sheetViews>
  <sheetFormatPr defaultColWidth="9.140625" defaultRowHeight="12.75"/>
  <cols>
    <col min="1" max="1" width="9.140625" style="37" customWidth="1"/>
    <col min="2" max="2" width="19.140625" style="37" customWidth="1"/>
    <col min="3" max="3" width="10.421875" style="37" customWidth="1"/>
    <col min="4" max="14" width="9.140625" style="37" customWidth="1"/>
    <col min="15" max="15" width="8.7109375" style="37" customWidth="1"/>
    <col min="16" max="16" width="9.140625" style="37" customWidth="1"/>
    <col min="17" max="17" width="16.57421875" style="37" customWidth="1"/>
    <col min="18" max="18" width="9.140625" style="37" customWidth="1"/>
    <col min="19" max="19" width="9.28125" style="37" bestFit="1" customWidth="1"/>
    <col min="20" max="20" width="10.00390625" style="37" bestFit="1" customWidth="1"/>
    <col min="21" max="21" width="9.421875" style="37" bestFit="1" customWidth="1"/>
    <col min="22" max="23" width="9.28125" style="37" bestFit="1" customWidth="1"/>
    <col min="24" max="24" width="9.421875" style="37" bestFit="1" customWidth="1"/>
    <col min="25" max="25" width="10.00390625" style="37" bestFit="1" customWidth="1"/>
    <col min="26" max="26" width="9.28125" style="37" bestFit="1" customWidth="1"/>
    <col min="27" max="16384" width="9.140625" style="37" customWidth="1"/>
  </cols>
  <sheetData>
    <row r="1" spans="1:18" s="4" customFormat="1" ht="14.25">
      <c r="A1" s="1" t="s">
        <v>327</v>
      </c>
      <c r="B1" s="2"/>
      <c r="C1" s="3"/>
      <c r="D1" s="3"/>
      <c r="E1" s="3"/>
      <c r="F1" s="3"/>
      <c r="G1" s="3"/>
      <c r="H1" s="3"/>
      <c r="I1" s="3"/>
      <c r="J1" s="3"/>
      <c r="K1" s="3"/>
      <c r="L1" s="3"/>
      <c r="M1" s="3"/>
      <c r="N1" s="3"/>
      <c r="O1" s="3"/>
      <c r="P1" s="3"/>
      <c r="Q1" s="3"/>
      <c r="R1" s="3"/>
    </row>
    <row r="2" spans="1:18" s="4" customFormat="1" ht="12">
      <c r="A2" s="5"/>
      <c r="B2" s="2"/>
      <c r="C2" s="3"/>
      <c r="D2" s="3"/>
      <c r="E2" s="3"/>
      <c r="F2" s="3"/>
      <c r="G2" s="3"/>
      <c r="H2" s="3"/>
      <c r="I2" s="3"/>
      <c r="J2" s="3"/>
      <c r="K2" s="3"/>
      <c r="L2" s="3"/>
      <c r="M2" s="3"/>
      <c r="N2" s="3"/>
      <c r="O2" s="3"/>
      <c r="P2" s="3"/>
      <c r="Q2" s="3"/>
      <c r="R2" s="3"/>
    </row>
    <row r="3" spans="1:18" s="7" customFormat="1" ht="12">
      <c r="A3" s="6"/>
      <c r="C3" s="8"/>
      <c r="D3" s="8"/>
      <c r="E3" s="8"/>
      <c r="F3" s="8"/>
      <c r="G3" s="8"/>
      <c r="H3" s="8"/>
      <c r="I3" s="8"/>
      <c r="J3" s="8"/>
      <c r="K3" s="8"/>
      <c r="L3" s="8"/>
      <c r="M3" s="8"/>
      <c r="N3" s="8"/>
      <c r="O3" s="8"/>
      <c r="P3" s="8"/>
      <c r="Q3" s="8"/>
      <c r="R3" s="8"/>
    </row>
    <row r="4" spans="1:26" s="7" customFormat="1" ht="12.75" customHeight="1">
      <c r="A4" s="9"/>
      <c r="B4" s="9"/>
      <c r="C4" s="10"/>
      <c r="D4" s="11" t="s">
        <v>0</v>
      </c>
      <c r="E4" s="12"/>
      <c r="F4" s="13"/>
      <c r="G4" s="11" t="s">
        <v>1</v>
      </c>
      <c r="H4" s="12"/>
      <c r="I4" s="12"/>
      <c r="J4" s="12"/>
      <c r="K4" s="12"/>
      <c r="L4" s="12"/>
      <c r="M4" s="12"/>
      <c r="N4" s="12"/>
      <c r="O4" s="14"/>
      <c r="P4" s="10"/>
      <c r="Q4" s="77" t="s">
        <v>328</v>
      </c>
      <c r="R4" s="10"/>
      <c r="S4" s="69" t="s">
        <v>2</v>
      </c>
      <c r="T4" s="69" t="s">
        <v>3</v>
      </c>
      <c r="U4" s="66" t="s">
        <v>4</v>
      </c>
      <c r="V4" s="67"/>
      <c r="W4" s="67"/>
      <c r="X4" s="68"/>
      <c r="Y4" s="69" t="s">
        <v>6</v>
      </c>
      <c r="Z4" s="69" t="s">
        <v>5</v>
      </c>
    </row>
    <row r="5" spans="1:26" s="7" customFormat="1" ht="11.25" customHeight="1">
      <c r="A5" s="15" t="s">
        <v>280</v>
      </c>
      <c r="B5" s="15" t="s">
        <v>7</v>
      </c>
      <c r="C5" s="16" t="s">
        <v>8</v>
      </c>
      <c r="D5" s="17"/>
      <c r="E5" s="17"/>
      <c r="F5" s="17"/>
      <c r="G5" s="11" t="s">
        <v>9</v>
      </c>
      <c r="H5" s="12"/>
      <c r="I5" s="12"/>
      <c r="J5" s="13"/>
      <c r="K5" s="11" t="s">
        <v>10</v>
      </c>
      <c r="L5" s="12"/>
      <c r="M5" s="12"/>
      <c r="N5" s="13"/>
      <c r="O5" s="18"/>
      <c r="P5" s="16"/>
      <c r="Q5" s="78"/>
      <c r="R5" s="16" t="s">
        <v>8</v>
      </c>
      <c r="S5" s="70"/>
      <c r="T5" s="70"/>
      <c r="U5" s="80" t="s">
        <v>11</v>
      </c>
      <c r="V5" s="80" t="s">
        <v>12</v>
      </c>
      <c r="W5" s="80" t="s">
        <v>13</v>
      </c>
      <c r="X5" s="82" t="s">
        <v>14</v>
      </c>
      <c r="Y5" s="70"/>
      <c r="Z5" s="70"/>
    </row>
    <row r="6" spans="1:26" s="7" customFormat="1" ht="11.25" customHeight="1">
      <c r="A6" s="15" t="s">
        <v>281</v>
      </c>
      <c r="B6" s="15" t="s">
        <v>15</v>
      </c>
      <c r="C6" s="16" t="s">
        <v>16</v>
      </c>
      <c r="D6" s="19" t="s">
        <v>17</v>
      </c>
      <c r="E6" s="19" t="s">
        <v>18</v>
      </c>
      <c r="F6" s="19" t="s">
        <v>19</v>
      </c>
      <c r="G6" s="20" t="s">
        <v>20</v>
      </c>
      <c r="H6" s="20" t="s">
        <v>20</v>
      </c>
      <c r="I6" s="20" t="s">
        <v>21</v>
      </c>
      <c r="J6" s="20"/>
      <c r="K6" s="20" t="s">
        <v>22</v>
      </c>
      <c r="L6" s="20" t="s">
        <v>22</v>
      </c>
      <c r="M6" s="20" t="s">
        <v>21</v>
      </c>
      <c r="N6" s="20"/>
      <c r="O6" s="16" t="s">
        <v>19</v>
      </c>
      <c r="P6" s="16" t="s">
        <v>19</v>
      </c>
      <c r="Q6" s="78"/>
      <c r="R6" s="16" t="s">
        <v>16</v>
      </c>
      <c r="S6" s="70"/>
      <c r="T6" s="70"/>
      <c r="U6" s="81"/>
      <c r="V6" s="81"/>
      <c r="W6" s="81"/>
      <c r="X6" s="83"/>
      <c r="Y6" s="70"/>
      <c r="Z6" s="70"/>
    </row>
    <row r="7" spans="1:26" s="7" customFormat="1" ht="11.25" customHeight="1">
      <c r="A7" s="21"/>
      <c r="B7" s="21"/>
      <c r="C7" s="22" t="s">
        <v>308</v>
      </c>
      <c r="D7" s="23" t="s">
        <v>23</v>
      </c>
      <c r="E7" s="24"/>
      <c r="F7" s="24"/>
      <c r="G7" s="24" t="s">
        <v>24</v>
      </c>
      <c r="H7" s="24" t="s">
        <v>25</v>
      </c>
      <c r="I7" s="24" t="s">
        <v>26</v>
      </c>
      <c r="J7" s="24" t="s">
        <v>11</v>
      </c>
      <c r="K7" s="24" t="s">
        <v>24</v>
      </c>
      <c r="L7" s="24" t="s">
        <v>25</v>
      </c>
      <c r="M7" s="24" t="s">
        <v>27</v>
      </c>
      <c r="N7" s="24" t="s">
        <v>11</v>
      </c>
      <c r="O7" s="25"/>
      <c r="P7" s="22" t="s">
        <v>28</v>
      </c>
      <c r="Q7" s="79"/>
      <c r="R7" s="22" t="s">
        <v>307</v>
      </c>
      <c r="S7" s="71"/>
      <c r="T7" s="71"/>
      <c r="U7" s="81"/>
      <c r="V7" s="81"/>
      <c r="W7" s="81"/>
      <c r="X7" s="83"/>
      <c r="Y7" s="71"/>
      <c r="Z7" s="71"/>
    </row>
    <row r="8" spans="1:26" ht="12.75">
      <c r="A8">
        <v>49001</v>
      </c>
      <c r="B8" t="s">
        <v>129</v>
      </c>
      <c r="C8">
        <v>3200</v>
      </c>
      <c r="D8">
        <v>22</v>
      </c>
      <c r="E8">
        <v>53</v>
      </c>
      <c r="F8">
        <v>-31</v>
      </c>
      <c r="G8">
        <v>24</v>
      </c>
      <c r="H8">
        <v>118</v>
      </c>
      <c r="I8">
        <v>5</v>
      </c>
      <c r="J8" s="38">
        <f aca="true" t="shared" si="0" ref="J8:J26">SUM(G8:I8)</f>
        <v>147</v>
      </c>
      <c r="K8">
        <v>6</v>
      </c>
      <c r="L8">
        <v>86</v>
      </c>
      <c r="M8">
        <v>8</v>
      </c>
      <c r="N8" s="38">
        <f aca="true" t="shared" si="1" ref="N8:N26">SUM(K8:M8)</f>
        <v>100</v>
      </c>
      <c r="O8" s="38">
        <f>(J8-N8)</f>
        <v>47</v>
      </c>
      <c r="P8" s="38">
        <f>(F8+(O8))</f>
        <v>16</v>
      </c>
      <c r="Q8">
        <v>0</v>
      </c>
      <c r="R8" s="38">
        <v>3216</v>
      </c>
      <c r="S8" s="42">
        <v>6.85785536159601</v>
      </c>
      <c r="T8" s="42">
        <v>16.521197007481298</v>
      </c>
      <c r="U8" s="42">
        <v>14.650872817955111</v>
      </c>
      <c r="V8" s="42">
        <v>9.975062344139651</v>
      </c>
      <c r="W8" s="42">
        <v>5.610972568578553</v>
      </c>
      <c r="X8" s="42">
        <v>-0.9351620947630922</v>
      </c>
      <c r="Y8" s="42">
        <v>-9.663341645885287</v>
      </c>
      <c r="Z8" s="42">
        <v>4.987531172069826</v>
      </c>
    </row>
    <row r="9" spans="1:26" ht="12.75">
      <c r="A9">
        <v>49002</v>
      </c>
      <c r="B9" t="s">
        <v>130</v>
      </c>
      <c r="C9">
        <v>12877</v>
      </c>
      <c r="D9">
        <v>73</v>
      </c>
      <c r="E9">
        <v>163</v>
      </c>
      <c r="F9">
        <v>-90</v>
      </c>
      <c r="G9">
        <v>78</v>
      </c>
      <c r="H9">
        <v>316</v>
      </c>
      <c r="I9">
        <v>19</v>
      </c>
      <c r="J9" s="38">
        <f t="shared" si="0"/>
        <v>413</v>
      </c>
      <c r="K9">
        <v>51</v>
      </c>
      <c r="L9">
        <v>325</v>
      </c>
      <c r="M9">
        <v>34</v>
      </c>
      <c r="N9" s="38">
        <f t="shared" si="1"/>
        <v>410</v>
      </c>
      <c r="O9" s="38">
        <f aca="true" t="shared" si="2" ref="O9:O26">(J9-N9)</f>
        <v>3</v>
      </c>
      <c r="P9" s="38">
        <f aca="true" t="shared" si="3" ref="P9:P26">(F9+(O9))</f>
        <v>-87</v>
      </c>
      <c r="Q9">
        <v>2</v>
      </c>
      <c r="R9" s="38">
        <v>12792</v>
      </c>
      <c r="S9" s="42">
        <v>5.687794616073863</v>
      </c>
      <c r="T9" s="42">
        <v>12.700144142740271</v>
      </c>
      <c r="U9" s="42">
        <v>0.23374498422221354</v>
      </c>
      <c r="V9" s="42">
        <v>-0.7012349526666407</v>
      </c>
      <c r="W9" s="42">
        <v>2.1037048579999222</v>
      </c>
      <c r="X9" s="42">
        <v>-1.1687249211110677</v>
      </c>
      <c r="Y9" s="42">
        <v>-7.012349526666407</v>
      </c>
      <c r="Z9" s="42">
        <v>-6.778604542444193</v>
      </c>
    </row>
    <row r="10" spans="1:26" ht="12.75">
      <c r="A10">
        <v>49003</v>
      </c>
      <c r="B10" t="s">
        <v>131</v>
      </c>
      <c r="C10">
        <v>4716</v>
      </c>
      <c r="D10">
        <v>35</v>
      </c>
      <c r="E10">
        <v>71</v>
      </c>
      <c r="F10">
        <v>-36</v>
      </c>
      <c r="G10">
        <v>33</v>
      </c>
      <c r="H10">
        <v>134</v>
      </c>
      <c r="I10">
        <v>14</v>
      </c>
      <c r="J10" s="38">
        <f t="shared" si="0"/>
        <v>181</v>
      </c>
      <c r="K10">
        <v>15</v>
      </c>
      <c r="L10">
        <v>137</v>
      </c>
      <c r="M10">
        <v>20</v>
      </c>
      <c r="N10" s="38">
        <f t="shared" si="1"/>
        <v>172</v>
      </c>
      <c r="O10" s="38">
        <f t="shared" si="2"/>
        <v>9</v>
      </c>
      <c r="P10" s="38">
        <f t="shared" si="3"/>
        <v>-27</v>
      </c>
      <c r="Q10">
        <v>2</v>
      </c>
      <c r="R10" s="38">
        <v>4691</v>
      </c>
      <c r="S10" s="42">
        <v>7.44126714149038</v>
      </c>
      <c r="T10" s="42">
        <v>15.09514191559477</v>
      </c>
      <c r="U10" s="42">
        <v>1.9134686935260976</v>
      </c>
      <c r="V10" s="42">
        <v>-0.6378228978420325</v>
      </c>
      <c r="W10" s="42">
        <v>3.826937387052195</v>
      </c>
      <c r="X10" s="42">
        <v>-1.275645795684065</v>
      </c>
      <c r="Y10" s="42">
        <v>-7.65387477410439</v>
      </c>
      <c r="Z10" s="42">
        <v>-5.7404060805782935</v>
      </c>
    </row>
    <row r="11" spans="1:26" ht="12.75">
      <c r="A11">
        <v>49004</v>
      </c>
      <c r="B11" t="s">
        <v>132</v>
      </c>
      <c r="C11">
        <v>3954</v>
      </c>
      <c r="D11">
        <v>30</v>
      </c>
      <c r="E11">
        <v>25</v>
      </c>
      <c r="F11">
        <v>5</v>
      </c>
      <c r="G11">
        <v>46</v>
      </c>
      <c r="H11">
        <v>112</v>
      </c>
      <c r="I11">
        <v>9</v>
      </c>
      <c r="J11" s="38">
        <f t="shared" si="0"/>
        <v>167</v>
      </c>
      <c r="K11">
        <v>24</v>
      </c>
      <c r="L11">
        <v>74</v>
      </c>
      <c r="M11">
        <v>8</v>
      </c>
      <c r="N11" s="38">
        <f t="shared" si="1"/>
        <v>106</v>
      </c>
      <c r="O11" s="38">
        <f t="shared" si="2"/>
        <v>61</v>
      </c>
      <c r="P11" s="38">
        <f t="shared" si="3"/>
        <v>66</v>
      </c>
      <c r="Q11">
        <v>-2</v>
      </c>
      <c r="R11" s="38">
        <v>4018</v>
      </c>
      <c r="S11" s="42">
        <v>7.526342197691922</v>
      </c>
      <c r="T11" s="42">
        <v>6.271951831409934</v>
      </c>
      <c r="U11" s="42">
        <v>15.30356246864024</v>
      </c>
      <c r="V11" s="42">
        <v>9.533366783743102</v>
      </c>
      <c r="W11" s="42">
        <v>5.5193176116407425</v>
      </c>
      <c r="X11" s="42">
        <v>0.2508780732563974</v>
      </c>
      <c r="Y11" s="42">
        <v>1.2543903662819869</v>
      </c>
      <c r="Z11" s="42">
        <v>16.55795283492223</v>
      </c>
    </row>
    <row r="12" spans="1:26" ht="12.75">
      <c r="A12">
        <v>49005</v>
      </c>
      <c r="B12" t="s">
        <v>133</v>
      </c>
      <c r="C12">
        <v>402</v>
      </c>
      <c r="D12">
        <v>2</v>
      </c>
      <c r="E12">
        <v>3</v>
      </c>
      <c r="F12">
        <v>-1</v>
      </c>
      <c r="G12">
        <v>2</v>
      </c>
      <c r="H12">
        <v>16</v>
      </c>
      <c r="I12">
        <v>2</v>
      </c>
      <c r="J12" s="38">
        <f t="shared" si="0"/>
        <v>20</v>
      </c>
      <c r="K12">
        <v>0</v>
      </c>
      <c r="L12">
        <v>26</v>
      </c>
      <c r="M12">
        <v>7</v>
      </c>
      <c r="N12" s="38">
        <f t="shared" si="1"/>
        <v>33</v>
      </c>
      <c r="O12" s="38">
        <f t="shared" si="2"/>
        <v>-13</v>
      </c>
      <c r="P12" s="38">
        <f t="shared" si="3"/>
        <v>-14</v>
      </c>
      <c r="Q12">
        <v>3</v>
      </c>
      <c r="R12" s="38">
        <v>391</v>
      </c>
      <c r="S12" s="42">
        <v>5.044136191677175</v>
      </c>
      <c r="T12" s="42">
        <v>7.566204287515763</v>
      </c>
      <c r="U12" s="42">
        <v>-32.786885245901644</v>
      </c>
      <c r="V12" s="42">
        <v>-25.220680958385877</v>
      </c>
      <c r="W12" s="42">
        <v>5.044136191677175</v>
      </c>
      <c r="X12" s="42">
        <v>-12.610340479192939</v>
      </c>
      <c r="Y12" s="42">
        <v>-2.5220680958385877</v>
      </c>
      <c r="Z12" s="42">
        <v>-35.30895334174023</v>
      </c>
    </row>
    <row r="13" spans="1:26" ht="12.75">
      <c r="A13">
        <v>49006</v>
      </c>
      <c r="B13" t="s">
        <v>134</v>
      </c>
      <c r="C13">
        <v>8808</v>
      </c>
      <c r="D13">
        <v>77</v>
      </c>
      <c r="E13">
        <v>108</v>
      </c>
      <c r="F13">
        <v>-31</v>
      </c>
      <c r="G13">
        <v>89</v>
      </c>
      <c r="H13">
        <v>218</v>
      </c>
      <c r="I13">
        <v>2</v>
      </c>
      <c r="J13" s="38">
        <f t="shared" si="0"/>
        <v>309</v>
      </c>
      <c r="K13">
        <v>46</v>
      </c>
      <c r="L13">
        <v>243</v>
      </c>
      <c r="M13">
        <v>4</v>
      </c>
      <c r="N13" s="38">
        <f t="shared" si="1"/>
        <v>293</v>
      </c>
      <c r="O13" s="38">
        <f t="shared" si="2"/>
        <v>16</v>
      </c>
      <c r="P13" s="38">
        <f t="shared" si="3"/>
        <v>-15</v>
      </c>
      <c r="Q13">
        <v>-7</v>
      </c>
      <c r="R13" s="38">
        <v>8786</v>
      </c>
      <c r="S13" s="42">
        <v>8.752983971808572</v>
      </c>
      <c r="T13" s="42">
        <v>12.276912583835397</v>
      </c>
      <c r="U13" s="42">
        <v>1.8188018642719108</v>
      </c>
      <c r="V13" s="42">
        <v>-2.841877912924861</v>
      </c>
      <c r="W13" s="42">
        <v>4.888030010230761</v>
      </c>
      <c r="X13" s="42">
        <v>-0.22735023303398885</v>
      </c>
      <c r="Y13" s="42">
        <v>-3.523928612026827</v>
      </c>
      <c r="Z13" s="42">
        <v>-1.7051267477549166</v>
      </c>
    </row>
    <row r="14" spans="1:26" ht="12.75">
      <c r="A14">
        <v>49007</v>
      </c>
      <c r="B14" t="s">
        <v>135</v>
      </c>
      <c r="C14">
        <v>27871</v>
      </c>
      <c r="D14">
        <v>160</v>
      </c>
      <c r="E14">
        <v>331</v>
      </c>
      <c r="F14">
        <v>-171</v>
      </c>
      <c r="G14">
        <v>182</v>
      </c>
      <c r="H14">
        <v>824</v>
      </c>
      <c r="I14">
        <v>43</v>
      </c>
      <c r="J14" s="38">
        <f t="shared" si="0"/>
        <v>1049</v>
      </c>
      <c r="K14">
        <v>135</v>
      </c>
      <c r="L14">
        <v>605</v>
      </c>
      <c r="M14">
        <v>112</v>
      </c>
      <c r="N14" s="38">
        <f t="shared" si="1"/>
        <v>852</v>
      </c>
      <c r="O14" s="38">
        <f t="shared" si="2"/>
        <v>197</v>
      </c>
      <c r="P14" s="38">
        <f t="shared" si="3"/>
        <v>26</v>
      </c>
      <c r="Q14">
        <v>-5</v>
      </c>
      <c r="R14" s="38">
        <v>27892</v>
      </c>
      <c r="S14" s="42">
        <v>5.738572171511576</v>
      </c>
      <c r="T14" s="42">
        <v>11.871671179814571</v>
      </c>
      <c r="U14" s="42">
        <v>7.0656169861736275</v>
      </c>
      <c r="V14" s="42">
        <v>7.8546706597564695</v>
      </c>
      <c r="W14" s="42">
        <v>1.6857055753815253</v>
      </c>
      <c r="X14" s="42">
        <v>-2.474759248964367</v>
      </c>
      <c r="Y14" s="42">
        <v>-6.133099008302997</v>
      </c>
      <c r="Z14" s="42">
        <v>0.9325179778706311</v>
      </c>
    </row>
    <row r="15" spans="1:26" ht="12.75">
      <c r="A15">
        <v>49008</v>
      </c>
      <c r="B15" t="s">
        <v>136</v>
      </c>
      <c r="C15">
        <v>16656</v>
      </c>
      <c r="D15">
        <v>112</v>
      </c>
      <c r="E15">
        <v>192</v>
      </c>
      <c r="F15">
        <v>-80</v>
      </c>
      <c r="G15">
        <v>42</v>
      </c>
      <c r="H15">
        <v>619</v>
      </c>
      <c r="I15">
        <v>14</v>
      </c>
      <c r="J15" s="38">
        <f t="shared" si="0"/>
        <v>675</v>
      </c>
      <c r="K15">
        <v>70</v>
      </c>
      <c r="L15">
        <v>633</v>
      </c>
      <c r="M15">
        <v>31</v>
      </c>
      <c r="N15" s="38">
        <f t="shared" si="1"/>
        <v>734</v>
      </c>
      <c r="O15" s="38">
        <f t="shared" si="2"/>
        <v>-59</v>
      </c>
      <c r="P15" s="38">
        <f t="shared" si="3"/>
        <v>-139</v>
      </c>
      <c r="Q15">
        <v>11</v>
      </c>
      <c r="R15" s="38">
        <v>16528</v>
      </c>
      <c r="S15" s="42">
        <v>6.750241080038573</v>
      </c>
      <c r="T15" s="42">
        <v>11.571841851494698</v>
      </c>
      <c r="U15" s="42">
        <v>-3.555930568948891</v>
      </c>
      <c r="V15" s="42">
        <v>-0.8437801350048216</v>
      </c>
      <c r="W15" s="42">
        <v>-1.6875602700096433</v>
      </c>
      <c r="X15" s="42">
        <v>-1.0245901639344264</v>
      </c>
      <c r="Y15" s="42">
        <v>-4.821600771456123</v>
      </c>
      <c r="Z15" s="42">
        <v>-8.377531340405014</v>
      </c>
    </row>
    <row r="16" spans="1:26" ht="12.75">
      <c r="A16">
        <v>49009</v>
      </c>
      <c r="B16" t="s">
        <v>137</v>
      </c>
      <c r="C16">
        <v>157457</v>
      </c>
      <c r="D16">
        <v>939</v>
      </c>
      <c r="E16">
        <v>1998</v>
      </c>
      <c r="F16">
        <v>-1059</v>
      </c>
      <c r="G16">
        <v>849</v>
      </c>
      <c r="H16">
        <v>2188</v>
      </c>
      <c r="I16">
        <v>208</v>
      </c>
      <c r="J16" s="38">
        <f t="shared" si="0"/>
        <v>3245</v>
      </c>
      <c r="K16">
        <v>404</v>
      </c>
      <c r="L16">
        <v>2120</v>
      </c>
      <c r="M16">
        <v>378</v>
      </c>
      <c r="N16" s="38">
        <f t="shared" si="1"/>
        <v>2902</v>
      </c>
      <c r="O16" s="38">
        <f t="shared" si="2"/>
        <v>343</v>
      </c>
      <c r="P16" s="38">
        <f t="shared" si="3"/>
        <v>-716</v>
      </c>
      <c r="Q16">
        <v>276</v>
      </c>
      <c r="R16" s="38">
        <v>157017</v>
      </c>
      <c r="S16" s="42">
        <v>5.971876848324504</v>
      </c>
      <c r="T16" s="42">
        <v>12.706932846594633</v>
      </c>
      <c r="U16" s="42">
        <v>2.181420403594574</v>
      </c>
      <c r="V16" s="42">
        <v>0.43246818496918665</v>
      </c>
      <c r="W16" s="42">
        <v>2.8301226810483535</v>
      </c>
      <c r="X16" s="42">
        <v>-1.0811704624229668</v>
      </c>
      <c r="Y16" s="42">
        <v>-6.735055998270127</v>
      </c>
      <c r="Z16" s="42">
        <v>-4.553635594675553</v>
      </c>
    </row>
    <row r="17" spans="1:26" ht="12.75">
      <c r="A17">
        <v>49010</v>
      </c>
      <c r="B17" t="s">
        <v>138</v>
      </c>
      <c r="C17">
        <v>2108</v>
      </c>
      <c r="D17">
        <v>6</v>
      </c>
      <c r="E17">
        <v>27</v>
      </c>
      <c r="F17">
        <v>-21</v>
      </c>
      <c r="G17">
        <v>11</v>
      </c>
      <c r="H17">
        <v>93</v>
      </c>
      <c r="I17">
        <v>8</v>
      </c>
      <c r="J17" s="38">
        <f t="shared" si="0"/>
        <v>112</v>
      </c>
      <c r="K17">
        <v>8</v>
      </c>
      <c r="L17">
        <v>61</v>
      </c>
      <c r="M17">
        <v>11</v>
      </c>
      <c r="N17" s="38">
        <f t="shared" si="1"/>
        <v>80</v>
      </c>
      <c r="O17" s="38">
        <f t="shared" si="2"/>
        <v>32</v>
      </c>
      <c r="P17" s="38">
        <f t="shared" si="3"/>
        <v>11</v>
      </c>
      <c r="Q17">
        <v>-1</v>
      </c>
      <c r="R17" s="38">
        <v>2118</v>
      </c>
      <c r="S17" s="42">
        <v>2.839564600094652</v>
      </c>
      <c r="T17" s="42">
        <v>12.778040700425935</v>
      </c>
      <c r="U17" s="42">
        <v>15.144344533838144</v>
      </c>
      <c r="V17" s="42">
        <v>15.144344533838144</v>
      </c>
      <c r="W17" s="42">
        <v>1.419782300047326</v>
      </c>
      <c r="X17" s="42">
        <v>-1.419782300047326</v>
      </c>
      <c r="Y17" s="42">
        <v>-9.938476100331282</v>
      </c>
      <c r="Z17" s="42">
        <v>5.205868433506862</v>
      </c>
    </row>
    <row r="18" spans="1:26" ht="12.75">
      <c r="A18">
        <v>49011</v>
      </c>
      <c r="B18" t="s">
        <v>139</v>
      </c>
      <c r="C18">
        <v>1931</v>
      </c>
      <c r="D18">
        <v>8</v>
      </c>
      <c r="E18">
        <v>26</v>
      </c>
      <c r="F18">
        <v>-18</v>
      </c>
      <c r="G18">
        <v>18</v>
      </c>
      <c r="H18">
        <v>56</v>
      </c>
      <c r="I18">
        <v>0</v>
      </c>
      <c r="J18" s="38">
        <f t="shared" si="0"/>
        <v>74</v>
      </c>
      <c r="K18">
        <v>6</v>
      </c>
      <c r="L18">
        <v>58</v>
      </c>
      <c r="M18">
        <v>2</v>
      </c>
      <c r="N18" s="38">
        <f t="shared" si="1"/>
        <v>66</v>
      </c>
      <c r="O18" s="38">
        <f t="shared" si="2"/>
        <v>8</v>
      </c>
      <c r="P18" s="38">
        <f t="shared" si="3"/>
        <v>-10</v>
      </c>
      <c r="Q18">
        <v>-1</v>
      </c>
      <c r="R18" s="38">
        <v>1920</v>
      </c>
      <c r="S18" s="42">
        <v>4.154764996104908</v>
      </c>
      <c r="T18" s="42">
        <v>13.50298623734095</v>
      </c>
      <c r="U18" s="42">
        <v>4.154764996104908</v>
      </c>
      <c r="V18" s="42">
        <v>-1.038691249026227</v>
      </c>
      <c r="W18" s="42">
        <v>6.2321474941573625</v>
      </c>
      <c r="X18" s="42">
        <v>-1.038691249026227</v>
      </c>
      <c r="Y18" s="42">
        <v>-9.348221241236041</v>
      </c>
      <c r="Z18" s="42">
        <v>-5.193456245131135</v>
      </c>
    </row>
    <row r="19" spans="1:26" ht="12.75">
      <c r="A19">
        <v>49012</v>
      </c>
      <c r="B19" t="s">
        <v>140</v>
      </c>
      <c r="C19">
        <v>33360</v>
      </c>
      <c r="D19">
        <v>162</v>
      </c>
      <c r="E19">
        <v>457</v>
      </c>
      <c r="F19">
        <v>-295</v>
      </c>
      <c r="G19">
        <v>245</v>
      </c>
      <c r="H19">
        <v>628</v>
      </c>
      <c r="I19">
        <v>80</v>
      </c>
      <c r="J19" s="38">
        <f t="shared" si="0"/>
        <v>953</v>
      </c>
      <c r="K19">
        <v>113</v>
      </c>
      <c r="L19">
        <v>529</v>
      </c>
      <c r="M19">
        <v>200</v>
      </c>
      <c r="N19" s="38">
        <f t="shared" si="1"/>
        <v>842</v>
      </c>
      <c r="O19" s="38">
        <f t="shared" si="2"/>
        <v>111</v>
      </c>
      <c r="P19" s="38">
        <f t="shared" si="3"/>
        <v>-184</v>
      </c>
      <c r="Q19">
        <v>4</v>
      </c>
      <c r="R19" s="38">
        <v>33180</v>
      </c>
      <c r="S19" s="42">
        <v>4.869251577998197</v>
      </c>
      <c r="T19" s="42">
        <v>13.7360985873159</v>
      </c>
      <c r="U19" s="42">
        <v>3.3363390441839496</v>
      </c>
      <c r="V19" s="42">
        <v>2.975653742110009</v>
      </c>
      <c r="W19" s="42">
        <v>3.967538322813345</v>
      </c>
      <c r="X19" s="42">
        <v>-3.6068530207394045</v>
      </c>
      <c r="Y19" s="42">
        <v>-8.866847009317704</v>
      </c>
      <c r="Z19" s="42">
        <v>-5.530507965133753</v>
      </c>
    </row>
    <row r="20" spans="1:26" ht="12.75">
      <c r="A20">
        <v>49013</v>
      </c>
      <c r="B20" t="s">
        <v>141</v>
      </c>
      <c r="C20">
        <v>3656</v>
      </c>
      <c r="D20">
        <v>22</v>
      </c>
      <c r="E20">
        <v>34</v>
      </c>
      <c r="F20">
        <v>-12</v>
      </c>
      <c r="G20">
        <v>18</v>
      </c>
      <c r="H20">
        <v>146</v>
      </c>
      <c r="I20">
        <v>10</v>
      </c>
      <c r="J20" s="38">
        <f t="shared" si="0"/>
        <v>174</v>
      </c>
      <c r="K20">
        <v>1</v>
      </c>
      <c r="L20">
        <v>154</v>
      </c>
      <c r="M20">
        <v>12</v>
      </c>
      <c r="N20" s="38">
        <f t="shared" si="1"/>
        <v>167</v>
      </c>
      <c r="O20" s="38">
        <f t="shared" si="2"/>
        <v>7</v>
      </c>
      <c r="P20" s="38">
        <f t="shared" si="3"/>
        <v>-5</v>
      </c>
      <c r="Q20">
        <v>3</v>
      </c>
      <c r="R20" s="38">
        <v>3654</v>
      </c>
      <c r="S20" s="42">
        <v>6.019151846785226</v>
      </c>
      <c r="T20" s="42">
        <v>9.30232558139535</v>
      </c>
      <c r="U20" s="42">
        <v>1.915184678522572</v>
      </c>
      <c r="V20" s="42">
        <v>-2.188782489740082</v>
      </c>
      <c r="W20" s="42">
        <v>4.651162790697675</v>
      </c>
      <c r="X20" s="42">
        <v>-0.5471956224350205</v>
      </c>
      <c r="Y20" s="42">
        <v>-3.283173734610123</v>
      </c>
      <c r="Z20" s="42">
        <v>-1.3679890560875512</v>
      </c>
    </row>
    <row r="21" spans="1:26" ht="12.75">
      <c r="A21">
        <v>49014</v>
      </c>
      <c r="B21" t="s">
        <v>142</v>
      </c>
      <c r="C21">
        <v>11930</v>
      </c>
      <c r="D21">
        <v>80</v>
      </c>
      <c r="E21">
        <v>126</v>
      </c>
      <c r="F21">
        <v>-46</v>
      </c>
      <c r="G21">
        <v>57</v>
      </c>
      <c r="H21">
        <v>266</v>
      </c>
      <c r="I21">
        <v>5</v>
      </c>
      <c r="J21" s="38">
        <f t="shared" si="0"/>
        <v>328</v>
      </c>
      <c r="K21">
        <v>13</v>
      </c>
      <c r="L21">
        <v>275</v>
      </c>
      <c r="M21">
        <v>22</v>
      </c>
      <c r="N21" s="38">
        <f t="shared" si="1"/>
        <v>310</v>
      </c>
      <c r="O21" s="38">
        <f t="shared" si="2"/>
        <v>18</v>
      </c>
      <c r="P21" s="38">
        <f t="shared" si="3"/>
        <v>-28</v>
      </c>
      <c r="Q21">
        <v>0</v>
      </c>
      <c r="R21" s="38">
        <v>11902</v>
      </c>
      <c r="S21" s="42">
        <v>6.71366230278617</v>
      </c>
      <c r="T21" s="42">
        <v>10.574018126888218</v>
      </c>
      <c r="U21" s="42">
        <v>1.5105740181268883</v>
      </c>
      <c r="V21" s="42">
        <v>-0.7552870090634441</v>
      </c>
      <c r="W21" s="42">
        <v>3.6925142665323936</v>
      </c>
      <c r="X21" s="42">
        <v>-1.426653239342061</v>
      </c>
      <c r="Y21" s="42">
        <v>-3.8603558241020477</v>
      </c>
      <c r="Z21" s="42">
        <v>-2.3497818059751596</v>
      </c>
    </row>
    <row r="22" spans="1:26" ht="12.75">
      <c r="A22">
        <v>49017</v>
      </c>
      <c r="B22" t="s">
        <v>143</v>
      </c>
      <c r="C22">
        <v>30488</v>
      </c>
      <c r="D22">
        <v>169</v>
      </c>
      <c r="E22">
        <v>413</v>
      </c>
      <c r="F22">
        <v>-244</v>
      </c>
      <c r="G22">
        <v>121</v>
      </c>
      <c r="H22">
        <v>744</v>
      </c>
      <c r="I22">
        <v>28</v>
      </c>
      <c r="J22" s="38">
        <f t="shared" si="0"/>
        <v>893</v>
      </c>
      <c r="K22">
        <v>78</v>
      </c>
      <c r="L22">
        <v>727</v>
      </c>
      <c r="M22">
        <v>68</v>
      </c>
      <c r="N22" s="38">
        <f t="shared" si="1"/>
        <v>873</v>
      </c>
      <c r="O22" s="38">
        <f t="shared" si="2"/>
        <v>20</v>
      </c>
      <c r="P22" s="38">
        <f t="shared" si="3"/>
        <v>-224</v>
      </c>
      <c r="Q22">
        <v>9</v>
      </c>
      <c r="R22" s="38">
        <v>30273</v>
      </c>
      <c r="S22" s="42">
        <v>5.562778756110005</v>
      </c>
      <c r="T22" s="42">
        <v>13.594246309310249</v>
      </c>
      <c r="U22" s="42">
        <v>0.658317012557397</v>
      </c>
      <c r="V22" s="42">
        <v>0.5595694606737874</v>
      </c>
      <c r="W22" s="42">
        <v>1.4153815769984035</v>
      </c>
      <c r="X22" s="42">
        <v>-1.316634025114794</v>
      </c>
      <c r="Y22" s="42">
        <v>-8.031467553200242</v>
      </c>
      <c r="Z22" s="42">
        <v>-7.373150540642847</v>
      </c>
    </row>
    <row r="23" spans="1:26" ht="12.75">
      <c r="A23">
        <v>49018</v>
      </c>
      <c r="B23" t="s">
        <v>144</v>
      </c>
      <c r="C23">
        <v>6704</v>
      </c>
      <c r="D23">
        <v>26</v>
      </c>
      <c r="E23">
        <v>96</v>
      </c>
      <c r="F23">
        <v>-70</v>
      </c>
      <c r="G23">
        <v>30</v>
      </c>
      <c r="H23">
        <v>166</v>
      </c>
      <c r="I23">
        <v>6</v>
      </c>
      <c r="J23" s="38">
        <f t="shared" si="0"/>
        <v>202</v>
      </c>
      <c r="K23">
        <v>9</v>
      </c>
      <c r="L23">
        <v>173</v>
      </c>
      <c r="M23">
        <v>20</v>
      </c>
      <c r="N23" s="38">
        <f t="shared" si="1"/>
        <v>202</v>
      </c>
      <c r="O23" s="38">
        <f t="shared" si="2"/>
        <v>0</v>
      </c>
      <c r="P23" s="38">
        <f t="shared" si="3"/>
        <v>-70</v>
      </c>
      <c r="Q23">
        <v>2</v>
      </c>
      <c r="R23" s="38">
        <v>6636</v>
      </c>
      <c r="S23" s="42">
        <v>3.898050974512744</v>
      </c>
      <c r="T23" s="42">
        <v>14.3928035982009</v>
      </c>
      <c r="U23" s="42">
        <v>0</v>
      </c>
      <c r="V23" s="42">
        <v>-1.0494752623688155</v>
      </c>
      <c r="W23" s="42">
        <v>3.1484257871064467</v>
      </c>
      <c r="X23" s="42">
        <v>-2.098950524737631</v>
      </c>
      <c r="Y23" s="42">
        <v>-10.494752623688155</v>
      </c>
      <c r="Z23" s="42">
        <v>-10.494752623688155</v>
      </c>
    </row>
    <row r="24" spans="1:26" ht="12.75">
      <c r="A24">
        <v>49019</v>
      </c>
      <c r="B24" t="s">
        <v>145</v>
      </c>
      <c r="C24">
        <v>467</v>
      </c>
      <c r="D24">
        <v>2</v>
      </c>
      <c r="E24">
        <v>6</v>
      </c>
      <c r="F24">
        <v>-4</v>
      </c>
      <c r="G24">
        <v>5</v>
      </c>
      <c r="H24">
        <v>23</v>
      </c>
      <c r="I24">
        <v>0</v>
      </c>
      <c r="J24" s="38">
        <f t="shared" si="0"/>
        <v>28</v>
      </c>
      <c r="K24">
        <v>3</v>
      </c>
      <c r="L24">
        <v>28</v>
      </c>
      <c r="M24">
        <v>1</v>
      </c>
      <c r="N24" s="38">
        <f t="shared" si="1"/>
        <v>32</v>
      </c>
      <c r="O24" s="38">
        <f t="shared" si="2"/>
        <v>-4</v>
      </c>
      <c r="P24" s="38">
        <f t="shared" si="3"/>
        <v>-8</v>
      </c>
      <c r="Q24">
        <v>2</v>
      </c>
      <c r="R24" s="38">
        <v>461</v>
      </c>
      <c r="S24" s="42">
        <v>4.310344827586206</v>
      </c>
      <c r="T24" s="42">
        <v>12.931034482758621</v>
      </c>
      <c r="U24" s="42">
        <v>-8.620689655172413</v>
      </c>
      <c r="V24" s="42">
        <v>-10.775862068965518</v>
      </c>
      <c r="W24" s="42">
        <v>4.310344827586206</v>
      </c>
      <c r="X24" s="42">
        <v>-2.155172413793103</v>
      </c>
      <c r="Y24" s="42">
        <v>-8.620689655172413</v>
      </c>
      <c r="Z24" s="42">
        <v>-17.241379310344826</v>
      </c>
    </row>
    <row r="25" spans="1:26" ht="12.75">
      <c r="A25">
        <v>49020</v>
      </c>
      <c r="B25" t="s">
        <v>146</v>
      </c>
      <c r="C25">
        <v>3047</v>
      </c>
      <c r="D25">
        <v>10</v>
      </c>
      <c r="E25">
        <v>31</v>
      </c>
      <c r="F25">
        <v>-21</v>
      </c>
      <c r="G25">
        <v>26</v>
      </c>
      <c r="H25">
        <v>107</v>
      </c>
      <c r="I25">
        <v>2</v>
      </c>
      <c r="J25" s="38">
        <f t="shared" si="0"/>
        <v>135</v>
      </c>
      <c r="K25">
        <v>4</v>
      </c>
      <c r="L25">
        <v>94</v>
      </c>
      <c r="M25">
        <v>26</v>
      </c>
      <c r="N25" s="38">
        <f t="shared" si="1"/>
        <v>124</v>
      </c>
      <c r="O25" s="38">
        <f t="shared" si="2"/>
        <v>11</v>
      </c>
      <c r="P25" s="38">
        <f t="shared" si="3"/>
        <v>-10</v>
      </c>
      <c r="Q25">
        <v>1</v>
      </c>
      <c r="R25" s="38">
        <v>3038</v>
      </c>
      <c r="S25" s="42">
        <v>3.286770747740345</v>
      </c>
      <c r="T25" s="42">
        <v>10.18898931799507</v>
      </c>
      <c r="U25" s="42">
        <v>3.6154478225143794</v>
      </c>
      <c r="V25" s="42">
        <v>4.272801972062449</v>
      </c>
      <c r="W25" s="42">
        <v>7.230895645028759</v>
      </c>
      <c r="X25" s="42">
        <v>-7.8882497945768275</v>
      </c>
      <c r="Y25" s="42">
        <v>-6.902218570254725</v>
      </c>
      <c r="Z25" s="42">
        <v>-3.286770747740345</v>
      </c>
    </row>
    <row r="26" spans="1:26" ht="12.75">
      <c r="A26">
        <v>49021</v>
      </c>
      <c r="B26" t="s">
        <v>302</v>
      </c>
      <c r="C26">
        <v>3255</v>
      </c>
      <c r="D26">
        <v>14</v>
      </c>
      <c r="E26">
        <v>49</v>
      </c>
      <c r="F26">
        <v>-35</v>
      </c>
      <c r="G26">
        <v>96</v>
      </c>
      <c r="H26">
        <v>110</v>
      </c>
      <c r="I26">
        <v>67</v>
      </c>
      <c r="J26" s="38">
        <f t="shared" si="0"/>
        <v>273</v>
      </c>
      <c r="K26">
        <v>24</v>
      </c>
      <c r="L26">
        <v>98</v>
      </c>
      <c r="M26">
        <v>7</v>
      </c>
      <c r="N26" s="38">
        <f t="shared" si="1"/>
        <v>129</v>
      </c>
      <c r="O26" s="38">
        <f t="shared" si="2"/>
        <v>144</v>
      </c>
      <c r="P26" s="38">
        <f t="shared" si="3"/>
        <v>109</v>
      </c>
      <c r="Q26">
        <v>0</v>
      </c>
      <c r="R26" s="38">
        <v>3364</v>
      </c>
      <c r="S26" s="42">
        <v>4.230246260764465</v>
      </c>
      <c r="T26" s="42">
        <v>14.805861912675631</v>
      </c>
      <c r="U26" s="42">
        <v>43.511104396434504</v>
      </c>
      <c r="V26" s="42">
        <v>3.6259253663695423</v>
      </c>
      <c r="W26" s="42">
        <v>21.755552198217252</v>
      </c>
      <c r="X26" s="42">
        <v>18.129626831847713</v>
      </c>
      <c r="Y26" s="42">
        <v>-10.575615651911166</v>
      </c>
      <c r="Z26" s="42">
        <v>32.93548874452335</v>
      </c>
    </row>
    <row r="27" spans="1:26" s="40" customFormat="1" ht="12">
      <c r="A27" s="45"/>
      <c r="B27" s="45" t="s">
        <v>137</v>
      </c>
      <c r="C27" s="46">
        <f aca="true" t="shared" si="4" ref="C27:N27">SUM(C8:C26)</f>
        <v>332887</v>
      </c>
      <c r="D27" s="46">
        <f t="shared" si="4"/>
        <v>1949</v>
      </c>
      <c r="E27" s="46">
        <f t="shared" si="4"/>
        <v>4209</v>
      </c>
      <c r="F27" s="46">
        <f t="shared" si="4"/>
        <v>-2260</v>
      </c>
      <c r="G27" s="46">
        <f t="shared" si="4"/>
        <v>1972</v>
      </c>
      <c r="H27" s="46">
        <f t="shared" si="4"/>
        <v>6884</v>
      </c>
      <c r="I27" s="46">
        <f t="shared" si="4"/>
        <v>522</v>
      </c>
      <c r="J27" s="46">
        <f t="shared" si="4"/>
        <v>9378</v>
      </c>
      <c r="K27" s="46">
        <f t="shared" si="4"/>
        <v>1010</v>
      </c>
      <c r="L27" s="46">
        <f t="shared" si="4"/>
        <v>6446</v>
      </c>
      <c r="M27" s="46">
        <f t="shared" si="4"/>
        <v>971</v>
      </c>
      <c r="N27" s="46">
        <f t="shared" si="4"/>
        <v>8427</v>
      </c>
      <c r="O27" s="46">
        <f>SUM(O8:O26)</f>
        <v>951</v>
      </c>
      <c r="P27" s="46">
        <f>SUM(P8:P26)</f>
        <v>-1309</v>
      </c>
      <c r="Q27" s="46">
        <v>299</v>
      </c>
      <c r="R27" s="46">
        <v>331877</v>
      </c>
      <c r="S27" s="47">
        <v>5.8637350999753295</v>
      </c>
      <c r="T27" s="47">
        <v>12.663140603281766</v>
      </c>
      <c r="U27" s="47">
        <v>2.861165767099301</v>
      </c>
      <c r="V27" s="47">
        <v>1.3177608895788582</v>
      </c>
      <c r="W27" s="47">
        <v>2.8942602186640674</v>
      </c>
      <c r="X27" s="47">
        <v>-1.350855341143624</v>
      </c>
      <c r="Y27" s="47">
        <v>-6.799405503306436</v>
      </c>
      <c r="Z27" s="47">
        <v>-3.9382397362071346</v>
      </c>
    </row>
    <row r="28" ht="12">
      <c r="A28" s="31" t="s">
        <v>305</v>
      </c>
    </row>
    <row r="30" spans="1:10" ht="63" customHeight="1">
      <c r="A30" s="64" t="s">
        <v>312</v>
      </c>
      <c r="B30" s="65"/>
      <c r="C30" s="65"/>
      <c r="D30" s="65"/>
      <c r="E30" s="65"/>
      <c r="F30" s="65"/>
      <c r="G30" s="65"/>
      <c r="H30" s="65"/>
      <c r="I30" s="65"/>
      <c r="J30" s="65"/>
    </row>
    <row r="32" ht="13.5">
      <c r="A32" s="56" t="s">
        <v>313</v>
      </c>
    </row>
    <row r="34" ht="13.5">
      <c r="A34" s="56" t="s">
        <v>323</v>
      </c>
    </row>
    <row r="41" spans="1:18" s="4" customFormat="1" ht="14.25">
      <c r="A41" s="1" t="s">
        <v>321</v>
      </c>
      <c r="B41" s="2"/>
      <c r="C41" s="3"/>
      <c r="D41" s="3"/>
      <c r="E41" s="3"/>
      <c r="F41" s="3"/>
      <c r="G41" s="3"/>
      <c r="H41" s="3"/>
      <c r="I41" s="3"/>
      <c r="J41" s="3"/>
      <c r="K41" s="3"/>
      <c r="L41" s="3"/>
      <c r="M41" s="3"/>
      <c r="N41" s="3"/>
      <c r="O41" s="3"/>
      <c r="P41" s="3"/>
      <c r="Q41" s="3"/>
      <c r="R41" s="3"/>
    </row>
    <row r="42" spans="1:18" s="7" customFormat="1" ht="7.5" customHeight="1">
      <c r="A42" s="6"/>
      <c r="C42" s="8"/>
      <c r="D42" s="8"/>
      <c r="E42" s="8"/>
      <c r="F42" s="8"/>
      <c r="G42" s="8"/>
      <c r="H42" s="8"/>
      <c r="I42" s="8"/>
      <c r="J42" s="8"/>
      <c r="K42" s="8"/>
      <c r="L42" s="8"/>
      <c r="M42" s="8"/>
      <c r="N42" s="8"/>
      <c r="O42" s="8"/>
      <c r="P42" s="8"/>
      <c r="Q42" s="8"/>
      <c r="R42" s="8"/>
    </row>
    <row r="43" spans="1:26" s="7" customFormat="1" ht="12.75" customHeight="1">
      <c r="A43" s="9"/>
      <c r="B43" s="9"/>
      <c r="C43" s="10"/>
      <c r="D43" s="11" t="s">
        <v>0</v>
      </c>
      <c r="E43" s="12"/>
      <c r="F43" s="13"/>
      <c r="G43" s="11" t="s">
        <v>1</v>
      </c>
      <c r="H43" s="12"/>
      <c r="I43" s="12"/>
      <c r="J43" s="12"/>
      <c r="K43" s="12"/>
      <c r="L43" s="12"/>
      <c r="M43" s="12"/>
      <c r="N43" s="12"/>
      <c r="O43" s="14"/>
      <c r="P43" s="10"/>
      <c r="Q43" s="77" t="s">
        <v>316</v>
      </c>
      <c r="R43" s="10"/>
      <c r="S43" s="69" t="s">
        <v>2</v>
      </c>
      <c r="T43" s="69" t="s">
        <v>3</v>
      </c>
      <c r="U43" s="66" t="s">
        <v>4</v>
      </c>
      <c r="V43" s="67"/>
      <c r="W43" s="67"/>
      <c r="X43" s="68"/>
      <c r="Y43" s="69" t="s">
        <v>6</v>
      </c>
      <c r="Z43" s="69" t="s">
        <v>5</v>
      </c>
    </row>
    <row r="44" spans="1:26" s="7" customFormat="1" ht="11.25" customHeight="1">
      <c r="A44" s="15" t="s">
        <v>280</v>
      </c>
      <c r="B44" s="15" t="s">
        <v>7</v>
      </c>
      <c r="C44" s="16" t="s">
        <v>8</v>
      </c>
      <c r="D44" s="17"/>
      <c r="E44" s="17"/>
      <c r="F44" s="17"/>
      <c r="G44" s="11" t="s">
        <v>9</v>
      </c>
      <c r="H44" s="12"/>
      <c r="I44" s="12"/>
      <c r="J44" s="13"/>
      <c r="K44" s="11" t="s">
        <v>10</v>
      </c>
      <c r="L44" s="12"/>
      <c r="M44" s="12"/>
      <c r="N44" s="13"/>
      <c r="O44" s="18"/>
      <c r="P44" s="16"/>
      <c r="Q44" s="78"/>
      <c r="R44" s="16" t="s">
        <v>8</v>
      </c>
      <c r="S44" s="70"/>
      <c r="T44" s="70"/>
      <c r="U44" s="72" t="s">
        <v>11</v>
      </c>
      <c r="V44" s="72" t="s">
        <v>12</v>
      </c>
      <c r="W44" s="72" t="s">
        <v>13</v>
      </c>
      <c r="X44" s="74" t="s">
        <v>14</v>
      </c>
      <c r="Y44" s="70"/>
      <c r="Z44" s="70"/>
    </row>
    <row r="45" spans="1:26" s="7" customFormat="1" ht="11.25" customHeight="1">
      <c r="A45" s="15" t="s">
        <v>281</v>
      </c>
      <c r="B45" s="15" t="s">
        <v>15</v>
      </c>
      <c r="C45" s="16" t="s">
        <v>16</v>
      </c>
      <c r="D45" s="19" t="s">
        <v>17</v>
      </c>
      <c r="E45" s="19" t="s">
        <v>18</v>
      </c>
      <c r="F45" s="19" t="s">
        <v>19</v>
      </c>
      <c r="G45" s="20" t="s">
        <v>20</v>
      </c>
      <c r="H45" s="20" t="s">
        <v>20</v>
      </c>
      <c r="I45" s="20" t="s">
        <v>21</v>
      </c>
      <c r="J45" s="20"/>
      <c r="K45" s="20" t="s">
        <v>22</v>
      </c>
      <c r="L45" s="20" t="s">
        <v>22</v>
      </c>
      <c r="M45" s="20" t="s">
        <v>21</v>
      </c>
      <c r="N45" s="20"/>
      <c r="O45" s="16" t="s">
        <v>19</v>
      </c>
      <c r="P45" s="16" t="s">
        <v>19</v>
      </c>
      <c r="Q45" s="78"/>
      <c r="R45" s="16" t="s">
        <v>16</v>
      </c>
      <c r="S45" s="70"/>
      <c r="T45" s="70"/>
      <c r="U45" s="73"/>
      <c r="V45" s="73"/>
      <c r="W45" s="73"/>
      <c r="X45" s="75"/>
      <c r="Y45" s="70"/>
      <c r="Z45" s="70"/>
    </row>
    <row r="46" spans="1:26" s="7" customFormat="1" ht="11.25" customHeight="1">
      <c r="A46" s="21"/>
      <c r="B46" s="21"/>
      <c r="C46" s="22" t="s">
        <v>308</v>
      </c>
      <c r="D46" s="23" t="s">
        <v>23</v>
      </c>
      <c r="E46" s="24"/>
      <c r="F46" s="24"/>
      <c r="G46" s="24" t="s">
        <v>24</v>
      </c>
      <c r="H46" s="24" t="s">
        <v>25</v>
      </c>
      <c r="I46" s="24" t="s">
        <v>26</v>
      </c>
      <c r="J46" s="24" t="s">
        <v>11</v>
      </c>
      <c r="K46" s="24" t="s">
        <v>24</v>
      </c>
      <c r="L46" s="24" t="s">
        <v>25</v>
      </c>
      <c r="M46" s="24" t="s">
        <v>27</v>
      </c>
      <c r="N46" s="24" t="s">
        <v>11</v>
      </c>
      <c r="O46" s="25"/>
      <c r="P46" s="22" t="s">
        <v>28</v>
      </c>
      <c r="Q46" s="79"/>
      <c r="R46" s="22" t="s">
        <v>307</v>
      </c>
      <c r="S46" s="71"/>
      <c r="T46" s="71"/>
      <c r="U46" s="73"/>
      <c r="V46" s="73"/>
      <c r="W46" s="73"/>
      <c r="X46" s="76"/>
      <c r="Y46" s="71"/>
      <c r="Z46" s="71"/>
    </row>
    <row r="47" spans="1:27" ht="12.75">
      <c r="A47">
        <v>49001</v>
      </c>
      <c r="B47" t="s">
        <v>129</v>
      </c>
      <c r="C47">
        <v>1618</v>
      </c>
      <c r="D47">
        <v>11</v>
      </c>
      <c r="E47">
        <v>27</v>
      </c>
      <c r="F47">
        <v>-16</v>
      </c>
      <c r="G47">
        <v>15</v>
      </c>
      <c r="H47">
        <v>56</v>
      </c>
      <c r="I47">
        <v>3</v>
      </c>
      <c r="J47" s="38">
        <f aca="true" t="shared" si="5" ref="J47:J65">SUM(G47:I47)</f>
        <v>74</v>
      </c>
      <c r="K47">
        <v>3</v>
      </c>
      <c r="L47">
        <v>43</v>
      </c>
      <c r="M47">
        <v>3</v>
      </c>
      <c r="N47" s="38">
        <f aca="true" t="shared" si="6" ref="N47:N65">SUM(K47:M47)</f>
        <v>49</v>
      </c>
      <c r="O47" s="54">
        <f>(J47-N47)</f>
        <v>25</v>
      </c>
      <c r="P47" s="38">
        <f>(F47+(O47))</f>
        <v>9</v>
      </c>
      <c r="Q47">
        <v>-1</v>
      </c>
      <c r="R47" s="38">
        <f>(C47+(P47))+Q47</f>
        <v>1626</v>
      </c>
      <c r="S47" s="39">
        <f>((D47)/((C47+R47)/2))*1000</f>
        <v>6.781750924784217</v>
      </c>
      <c r="T47" s="39">
        <f>((E47)/((C47+R47)/2))*1000</f>
        <v>16.646115906288532</v>
      </c>
      <c r="U47" s="39">
        <f>((O47)/((C47+R47)/2))*1000</f>
        <v>15.413070283600494</v>
      </c>
      <c r="V47" s="39">
        <f>((H47-L47)/((C47+R47)/2))*1000</f>
        <v>8.014796547472256</v>
      </c>
      <c r="W47" s="39">
        <f>((G47-K47)/((C47+R47)/2))*1000</f>
        <v>7.398273736128237</v>
      </c>
      <c r="X47" s="39">
        <f>((I47-M47)/((C47+R47)/2))*1000</f>
        <v>0</v>
      </c>
      <c r="Y47" s="39">
        <f>((F47)/((C47+R47)/2))*1000</f>
        <v>-9.864364981504316</v>
      </c>
      <c r="Z47" s="39">
        <f>((P47)/((C47+R47)/2))*1000</f>
        <v>5.548705302096177</v>
      </c>
      <c r="AA47" s="39"/>
    </row>
    <row r="48" spans="1:26" ht="12.75">
      <c r="A48">
        <v>49002</v>
      </c>
      <c r="B48" t="s">
        <v>130</v>
      </c>
      <c r="C48">
        <v>6201</v>
      </c>
      <c r="D48">
        <v>42</v>
      </c>
      <c r="E48">
        <v>82</v>
      </c>
      <c r="F48">
        <v>-40</v>
      </c>
      <c r="G48">
        <v>37</v>
      </c>
      <c r="H48">
        <v>144</v>
      </c>
      <c r="I48">
        <v>10</v>
      </c>
      <c r="J48" s="38">
        <f t="shared" si="5"/>
        <v>191</v>
      </c>
      <c r="K48">
        <v>23</v>
      </c>
      <c r="L48">
        <v>166</v>
      </c>
      <c r="M48">
        <v>22</v>
      </c>
      <c r="N48" s="38">
        <f t="shared" si="6"/>
        <v>211</v>
      </c>
      <c r="O48" s="54">
        <f aca="true" t="shared" si="7" ref="O48:O65">(J48-N48)</f>
        <v>-20</v>
      </c>
      <c r="P48" s="38">
        <f aca="true" t="shared" si="8" ref="P48:P65">(F48+(O48))</f>
        <v>-60</v>
      </c>
      <c r="Q48">
        <v>3</v>
      </c>
      <c r="R48" s="38">
        <f aca="true" t="shared" si="9" ref="R48:R65">(C48+(P48))+Q48</f>
        <v>6144</v>
      </c>
      <c r="S48" s="39">
        <f aca="true" t="shared" si="10" ref="S48:S66">((D48)/((C48+R48)/2))*1000</f>
        <v>6.804374240583233</v>
      </c>
      <c r="T48" s="39">
        <f aca="true" t="shared" si="11" ref="T48:T66">((E48)/((C48+R48)/2))*1000</f>
        <v>13.28473066018631</v>
      </c>
      <c r="U48" s="39">
        <f aca="true" t="shared" si="12" ref="U48:U66">((O48)/((C48+R48)/2))*1000</f>
        <v>-3.240178209801539</v>
      </c>
      <c r="V48" s="39">
        <f aca="true" t="shared" si="13" ref="V48:V66">((H48-L48)/((C48+R48)/2))*1000</f>
        <v>-3.564196030781693</v>
      </c>
      <c r="W48" s="39">
        <f aca="true" t="shared" si="14" ref="W48:W66">((G48-K48)/((C48+R48)/2))*1000</f>
        <v>2.2681247468610772</v>
      </c>
      <c r="X48" s="39">
        <f aca="true" t="shared" si="15" ref="X48:X66">((I48-M48)/((C48+R48)/2))*1000</f>
        <v>-1.9441069258809236</v>
      </c>
      <c r="Y48" s="39">
        <f aca="true" t="shared" si="16" ref="Y48:Y66">((F48)/((C48+R48)/2))*1000</f>
        <v>-6.480356419603078</v>
      </c>
      <c r="Z48" s="39">
        <f aca="true" t="shared" si="17" ref="Z48:Z66">((P48)/((C48+R48)/2))*1000</f>
        <v>-9.720534629404616</v>
      </c>
    </row>
    <row r="49" spans="1:26" ht="12.75">
      <c r="A49">
        <v>49003</v>
      </c>
      <c r="B49" t="s">
        <v>131</v>
      </c>
      <c r="C49">
        <v>2333</v>
      </c>
      <c r="D49">
        <v>15</v>
      </c>
      <c r="E49">
        <v>42</v>
      </c>
      <c r="F49">
        <v>-27</v>
      </c>
      <c r="G49">
        <v>21</v>
      </c>
      <c r="H49">
        <v>61</v>
      </c>
      <c r="I49">
        <v>8</v>
      </c>
      <c r="J49" s="38">
        <f t="shared" si="5"/>
        <v>90</v>
      </c>
      <c r="K49">
        <v>11</v>
      </c>
      <c r="L49">
        <v>66</v>
      </c>
      <c r="M49">
        <v>14</v>
      </c>
      <c r="N49" s="38">
        <f t="shared" si="6"/>
        <v>91</v>
      </c>
      <c r="O49" s="54">
        <f t="shared" si="7"/>
        <v>-1</v>
      </c>
      <c r="P49" s="38">
        <f t="shared" si="8"/>
        <v>-28</v>
      </c>
      <c r="Q49">
        <v>1</v>
      </c>
      <c r="R49" s="38">
        <f t="shared" si="9"/>
        <v>2306</v>
      </c>
      <c r="S49" s="39">
        <f t="shared" si="10"/>
        <v>6.466910972192283</v>
      </c>
      <c r="T49" s="39">
        <f t="shared" si="11"/>
        <v>18.107350722138392</v>
      </c>
      <c r="U49" s="39">
        <f t="shared" si="12"/>
        <v>-0.4311273981461522</v>
      </c>
      <c r="V49" s="39">
        <f t="shared" si="13"/>
        <v>-2.1556369907307613</v>
      </c>
      <c r="W49" s="39">
        <f t="shared" si="14"/>
        <v>4.311273981461523</v>
      </c>
      <c r="X49" s="39">
        <f t="shared" si="15"/>
        <v>-2.586764388876913</v>
      </c>
      <c r="Y49" s="39">
        <f t="shared" si="16"/>
        <v>-11.64043974994611</v>
      </c>
      <c r="Z49" s="39">
        <f t="shared" si="17"/>
        <v>-12.07156714809226</v>
      </c>
    </row>
    <row r="50" spans="1:26" ht="12.75">
      <c r="A50">
        <v>49004</v>
      </c>
      <c r="B50" t="s">
        <v>132</v>
      </c>
      <c r="C50">
        <v>1965</v>
      </c>
      <c r="D50">
        <v>15</v>
      </c>
      <c r="E50">
        <v>15</v>
      </c>
      <c r="F50">
        <v>0</v>
      </c>
      <c r="G50">
        <v>23</v>
      </c>
      <c r="H50">
        <v>63</v>
      </c>
      <c r="I50">
        <v>7</v>
      </c>
      <c r="J50" s="38">
        <f t="shared" si="5"/>
        <v>93</v>
      </c>
      <c r="K50">
        <v>14</v>
      </c>
      <c r="L50">
        <v>38</v>
      </c>
      <c r="M50">
        <v>6</v>
      </c>
      <c r="N50" s="38">
        <f t="shared" si="6"/>
        <v>58</v>
      </c>
      <c r="O50" s="54">
        <f t="shared" si="7"/>
        <v>35</v>
      </c>
      <c r="P50" s="38">
        <f t="shared" si="8"/>
        <v>35</v>
      </c>
      <c r="Q50">
        <v>-2</v>
      </c>
      <c r="R50" s="38">
        <f t="shared" si="9"/>
        <v>1998</v>
      </c>
      <c r="S50" s="39">
        <f t="shared" si="10"/>
        <v>7.57002271006813</v>
      </c>
      <c r="T50" s="39">
        <f t="shared" si="11"/>
        <v>7.57002271006813</v>
      </c>
      <c r="U50" s="39">
        <f t="shared" si="12"/>
        <v>17.663386323492304</v>
      </c>
      <c r="V50" s="39">
        <f t="shared" si="13"/>
        <v>12.616704516780217</v>
      </c>
      <c r="W50" s="39">
        <f t="shared" si="14"/>
        <v>4.5420136260408785</v>
      </c>
      <c r="X50" s="39">
        <f t="shared" si="15"/>
        <v>0.5046681806712087</v>
      </c>
      <c r="Y50" s="39">
        <f t="shared" si="16"/>
        <v>0</v>
      </c>
      <c r="Z50" s="39">
        <f t="shared" si="17"/>
        <v>17.663386323492304</v>
      </c>
    </row>
    <row r="51" spans="1:26" ht="12.75">
      <c r="A51">
        <v>49005</v>
      </c>
      <c r="B51" t="s">
        <v>133</v>
      </c>
      <c r="C51">
        <v>223</v>
      </c>
      <c r="D51">
        <v>2</v>
      </c>
      <c r="E51">
        <v>3</v>
      </c>
      <c r="F51">
        <v>-1</v>
      </c>
      <c r="G51">
        <v>1</v>
      </c>
      <c r="H51">
        <v>10</v>
      </c>
      <c r="I51">
        <v>1</v>
      </c>
      <c r="J51" s="38">
        <f t="shared" si="5"/>
        <v>12</v>
      </c>
      <c r="K51">
        <v>0</v>
      </c>
      <c r="L51">
        <v>13</v>
      </c>
      <c r="M51">
        <v>3</v>
      </c>
      <c r="N51" s="38">
        <f t="shared" si="6"/>
        <v>16</v>
      </c>
      <c r="O51" s="54">
        <f t="shared" si="7"/>
        <v>-4</v>
      </c>
      <c r="P51" s="38">
        <f t="shared" si="8"/>
        <v>-5</v>
      </c>
      <c r="Q51">
        <v>1</v>
      </c>
      <c r="R51" s="38">
        <f t="shared" si="9"/>
        <v>219</v>
      </c>
      <c r="S51" s="39">
        <f t="shared" si="10"/>
        <v>9.04977375565611</v>
      </c>
      <c r="T51" s="39">
        <f t="shared" si="11"/>
        <v>13.574660633484163</v>
      </c>
      <c r="U51" s="39">
        <f t="shared" si="12"/>
        <v>-18.09954751131222</v>
      </c>
      <c r="V51" s="39">
        <f t="shared" si="13"/>
        <v>-13.574660633484163</v>
      </c>
      <c r="W51" s="39">
        <f t="shared" si="14"/>
        <v>4.524886877828055</v>
      </c>
      <c r="X51" s="39">
        <f t="shared" si="15"/>
        <v>-9.04977375565611</v>
      </c>
      <c r="Y51" s="39">
        <f t="shared" si="16"/>
        <v>-4.524886877828055</v>
      </c>
      <c r="Z51" s="39">
        <f t="shared" si="17"/>
        <v>-22.62443438914027</v>
      </c>
    </row>
    <row r="52" spans="1:26" ht="12.75">
      <c r="A52">
        <v>49006</v>
      </c>
      <c r="B52" t="s">
        <v>134</v>
      </c>
      <c r="C52">
        <v>4335</v>
      </c>
      <c r="D52">
        <v>37</v>
      </c>
      <c r="E52">
        <v>58</v>
      </c>
      <c r="F52">
        <v>-21</v>
      </c>
      <c r="G52">
        <v>48</v>
      </c>
      <c r="H52">
        <v>113</v>
      </c>
      <c r="I52">
        <v>2</v>
      </c>
      <c r="J52" s="38">
        <f t="shared" si="5"/>
        <v>163</v>
      </c>
      <c r="K52">
        <v>20</v>
      </c>
      <c r="L52">
        <v>130</v>
      </c>
      <c r="M52">
        <v>2</v>
      </c>
      <c r="N52" s="38">
        <f t="shared" si="6"/>
        <v>152</v>
      </c>
      <c r="O52" s="54">
        <f t="shared" si="7"/>
        <v>11</v>
      </c>
      <c r="P52" s="38">
        <f t="shared" si="8"/>
        <v>-10</v>
      </c>
      <c r="Q52">
        <v>-4</v>
      </c>
      <c r="R52" s="38">
        <f t="shared" si="9"/>
        <v>4321</v>
      </c>
      <c r="S52" s="39">
        <f t="shared" si="10"/>
        <v>8.548983364140481</v>
      </c>
      <c r="T52" s="39">
        <f t="shared" si="11"/>
        <v>13.401109057301294</v>
      </c>
      <c r="U52" s="39">
        <f t="shared" si="12"/>
        <v>2.5415896487985212</v>
      </c>
      <c r="V52" s="39">
        <f t="shared" si="13"/>
        <v>-3.9279112754158967</v>
      </c>
      <c r="W52" s="39">
        <f t="shared" si="14"/>
        <v>6.469500924214418</v>
      </c>
      <c r="X52" s="39">
        <f t="shared" si="15"/>
        <v>0</v>
      </c>
      <c r="Y52" s="39">
        <f t="shared" si="16"/>
        <v>-4.852125693160813</v>
      </c>
      <c r="Z52" s="39">
        <f t="shared" si="17"/>
        <v>-2.3105360443622924</v>
      </c>
    </row>
    <row r="53" spans="1:26" ht="12.75">
      <c r="A53">
        <v>49007</v>
      </c>
      <c r="B53" t="s">
        <v>135</v>
      </c>
      <c r="C53">
        <v>13216</v>
      </c>
      <c r="D53">
        <v>86</v>
      </c>
      <c r="E53">
        <v>156</v>
      </c>
      <c r="F53">
        <v>-70</v>
      </c>
      <c r="G53">
        <v>86</v>
      </c>
      <c r="H53">
        <v>415</v>
      </c>
      <c r="I53">
        <v>26</v>
      </c>
      <c r="J53" s="38">
        <f t="shared" si="5"/>
        <v>527</v>
      </c>
      <c r="K53">
        <v>69</v>
      </c>
      <c r="L53">
        <v>291</v>
      </c>
      <c r="M53">
        <v>56</v>
      </c>
      <c r="N53" s="38">
        <f t="shared" si="6"/>
        <v>416</v>
      </c>
      <c r="O53" s="54">
        <f t="shared" si="7"/>
        <v>111</v>
      </c>
      <c r="P53" s="38">
        <f t="shared" si="8"/>
        <v>41</v>
      </c>
      <c r="Q53">
        <v>-8</v>
      </c>
      <c r="R53" s="38">
        <f t="shared" si="9"/>
        <v>13249</v>
      </c>
      <c r="S53" s="39">
        <f t="shared" si="10"/>
        <v>6.499149820517665</v>
      </c>
      <c r="T53" s="39">
        <f t="shared" si="11"/>
        <v>11.78915548838088</v>
      </c>
      <c r="U53" s="39">
        <f t="shared" si="12"/>
        <v>8.388437559040241</v>
      </c>
      <c r="V53" s="39">
        <f t="shared" si="13"/>
        <v>9.370867183071983</v>
      </c>
      <c r="W53" s="39">
        <f t="shared" si="14"/>
        <v>1.2847156621953524</v>
      </c>
      <c r="X53" s="39">
        <f t="shared" si="15"/>
        <v>-2.2671452862270924</v>
      </c>
      <c r="Y53" s="39">
        <f t="shared" si="16"/>
        <v>-5.290005667863215</v>
      </c>
      <c r="Z53" s="39">
        <f t="shared" si="17"/>
        <v>3.098431891177026</v>
      </c>
    </row>
    <row r="54" spans="1:26" ht="12.75">
      <c r="A54">
        <v>49008</v>
      </c>
      <c r="B54" t="s">
        <v>136</v>
      </c>
      <c r="C54">
        <v>8158</v>
      </c>
      <c r="D54">
        <v>55</v>
      </c>
      <c r="E54">
        <v>93</v>
      </c>
      <c r="F54">
        <v>-38</v>
      </c>
      <c r="G54">
        <v>18</v>
      </c>
      <c r="H54">
        <v>332</v>
      </c>
      <c r="I54">
        <v>9</v>
      </c>
      <c r="J54" s="38">
        <f t="shared" si="5"/>
        <v>359</v>
      </c>
      <c r="K54">
        <v>35</v>
      </c>
      <c r="L54">
        <v>325</v>
      </c>
      <c r="M54">
        <v>18</v>
      </c>
      <c r="N54" s="38">
        <f t="shared" si="6"/>
        <v>378</v>
      </c>
      <c r="O54" s="54">
        <f t="shared" si="7"/>
        <v>-19</v>
      </c>
      <c r="P54" s="38">
        <f t="shared" si="8"/>
        <v>-57</v>
      </c>
      <c r="Q54">
        <v>6</v>
      </c>
      <c r="R54" s="38">
        <f t="shared" si="9"/>
        <v>8107</v>
      </c>
      <c r="S54" s="39">
        <f t="shared" si="10"/>
        <v>6.7629880110667075</v>
      </c>
      <c r="T54" s="39">
        <f t="shared" si="11"/>
        <v>11.435597909621887</v>
      </c>
      <c r="U54" s="39">
        <f t="shared" si="12"/>
        <v>-2.33630494927759</v>
      </c>
      <c r="V54" s="39">
        <f t="shared" si="13"/>
        <v>0.8607439286812173</v>
      </c>
      <c r="W54" s="39">
        <f t="shared" si="14"/>
        <v>-2.090378112511528</v>
      </c>
      <c r="X54" s="39">
        <f t="shared" si="15"/>
        <v>-1.1066707654472794</v>
      </c>
      <c r="Y54" s="39">
        <f t="shared" si="16"/>
        <v>-4.67260989855518</v>
      </c>
      <c r="Z54" s="39">
        <f t="shared" si="17"/>
        <v>-7.00891484783277</v>
      </c>
    </row>
    <row r="55" spans="1:26" ht="12.75">
      <c r="A55">
        <v>49009</v>
      </c>
      <c r="B55" t="s">
        <v>137</v>
      </c>
      <c r="C55">
        <v>75592</v>
      </c>
      <c r="D55">
        <v>453</v>
      </c>
      <c r="E55">
        <v>881</v>
      </c>
      <c r="F55">
        <v>-428</v>
      </c>
      <c r="G55">
        <v>403</v>
      </c>
      <c r="H55">
        <v>1135</v>
      </c>
      <c r="I55">
        <v>129</v>
      </c>
      <c r="J55" s="38">
        <f t="shared" si="5"/>
        <v>1667</v>
      </c>
      <c r="K55">
        <v>212</v>
      </c>
      <c r="L55">
        <v>1153</v>
      </c>
      <c r="M55">
        <v>225</v>
      </c>
      <c r="N55" s="38">
        <f t="shared" si="6"/>
        <v>1590</v>
      </c>
      <c r="O55" s="54">
        <f t="shared" si="7"/>
        <v>77</v>
      </c>
      <c r="P55" s="38">
        <f t="shared" si="8"/>
        <v>-351</v>
      </c>
      <c r="Q55">
        <v>161</v>
      </c>
      <c r="R55" s="38">
        <f t="shared" si="9"/>
        <v>75402</v>
      </c>
      <c r="S55" s="39">
        <f t="shared" si="10"/>
        <v>6.000238420069672</v>
      </c>
      <c r="T55" s="39">
        <f t="shared" si="11"/>
        <v>11.669337854484283</v>
      </c>
      <c r="U55" s="39">
        <f t="shared" si="12"/>
        <v>1.0199080758175822</v>
      </c>
      <c r="V55" s="39">
        <f t="shared" si="13"/>
        <v>-0.23842006967164256</v>
      </c>
      <c r="W55" s="39">
        <f t="shared" si="14"/>
        <v>2.5299018504046518</v>
      </c>
      <c r="X55" s="39">
        <f t="shared" si="15"/>
        <v>-1.271573704915427</v>
      </c>
      <c r="Y55" s="39">
        <f t="shared" si="16"/>
        <v>-5.669099434414612</v>
      </c>
      <c r="Z55" s="39">
        <f t="shared" si="17"/>
        <v>-4.64919135859703</v>
      </c>
    </row>
    <row r="56" spans="1:26" ht="12.75">
      <c r="A56">
        <v>49010</v>
      </c>
      <c r="B56" t="s">
        <v>138</v>
      </c>
      <c r="C56">
        <v>1020</v>
      </c>
      <c r="D56">
        <v>4</v>
      </c>
      <c r="E56">
        <v>17</v>
      </c>
      <c r="F56">
        <v>-13</v>
      </c>
      <c r="G56">
        <v>3</v>
      </c>
      <c r="H56">
        <v>35</v>
      </c>
      <c r="I56">
        <v>3</v>
      </c>
      <c r="J56" s="38">
        <f t="shared" si="5"/>
        <v>41</v>
      </c>
      <c r="K56">
        <v>7</v>
      </c>
      <c r="L56">
        <v>30</v>
      </c>
      <c r="M56">
        <v>4</v>
      </c>
      <c r="N56" s="38">
        <f t="shared" si="6"/>
        <v>41</v>
      </c>
      <c r="O56" s="54">
        <f t="shared" si="7"/>
        <v>0</v>
      </c>
      <c r="P56" s="38">
        <f t="shared" si="8"/>
        <v>-13</v>
      </c>
      <c r="Q56">
        <v>-1</v>
      </c>
      <c r="R56" s="38">
        <f t="shared" si="9"/>
        <v>1006</v>
      </c>
      <c r="S56" s="39">
        <f t="shared" si="10"/>
        <v>3.948667324777887</v>
      </c>
      <c r="T56" s="39">
        <f t="shared" si="11"/>
        <v>16.781836130306022</v>
      </c>
      <c r="U56" s="39">
        <f t="shared" si="12"/>
        <v>0</v>
      </c>
      <c r="V56" s="39">
        <f t="shared" si="13"/>
        <v>4.935834155972359</v>
      </c>
      <c r="W56" s="39">
        <f t="shared" si="14"/>
        <v>-3.948667324777887</v>
      </c>
      <c r="X56" s="39">
        <f t="shared" si="15"/>
        <v>-0.9871668311944718</v>
      </c>
      <c r="Y56" s="39">
        <f t="shared" si="16"/>
        <v>-12.833168805528134</v>
      </c>
      <c r="Z56" s="39">
        <f t="shared" si="17"/>
        <v>-12.833168805528134</v>
      </c>
    </row>
    <row r="57" spans="1:26" ht="12.75">
      <c r="A57">
        <v>49011</v>
      </c>
      <c r="B57" t="s">
        <v>139</v>
      </c>
      <c r="C57">
        <v>963</v>
      </c>
      <c r="D57">
        <v>3</v>
      </c>
      <c r="E57">
        <v>14</v>
      </c>
      <c r="F57">
        <v>-11</v>
      </c>
      <c r="G57">
        <v>10</v>
      </c>
      <c r="H57">
        <v>23</v>
      </c>
      <c r="I57">
        <v>0</v>
      </c>
      <c r="J57" s="38">
        <f t="shared" si="5"/>
        <v>33</v>
      </c>
      <c r="K57">
        <v>3</v>
      </c>
      <c r="L57">
        <v>33</v>
      </c>
      <c r="M57">
        <v>0</v>
      </c>
      <c r="N57" s="38">
        <f t="shared" si="6"/>
        <v>36</v>
      </c>
      <c r="O57" s="54">
        <f t="shared" si="7"/>
        <v>-3</v>
      </c>
      <c r="P57" s="38">
        <f t="shared" si="8"/>
        <v>-14</v>
      </c>
      <c r="Q57">
        <v>1</v>
      </c>
      <c r="R57" s="38">
        <f t="shared" si="9"/>
        <v>950</v>
      </c>
      <c r="S57" s="39">
        <f t="shared" si="10"/>
        <v>3.1364349189754313</v>
      </c>
      <c r="T57" s="39">
        <f t="shared" si="11"/>
        <v>14.636696288552013</v>
      </c>
      <c r="U57" s="39">
        <f t="shared" si="12"/>
        <v>-3.1364349189754313</v>
      </c>
      <c r="V57" s="39">
        <f t="shared" si="13"/>
        <v>-10.454783063251437</v>
      </c>
      <c r="W57" s="39">
        <f t="shared" si="14"/>
        <v>7.3183481442760066</v>
      </c>
      <c r="X57" s="39">
        <f t="shared" si="15"/>
        <v>0</v>
      </c>
      <c r="Y57" s="39">
        <f t="shared" si="16"/>
        <v>-11.500261369576581</v>
      </c>
      <c r="Z57" s="39">
        <f t="shared" si="17"/>
        <v>-14.636696288552013</v>
      </c>
    </row>
    <row r="58" spans="1:26" ht="12.75">
      <c r="A58">
        <v>49012</v>
      </c>
      <c r="B58" t="s">
        <v>140</v>
      </c>
      <c r="C58">
        <v>16044</v>
      </c>
      <c r="D58">
        <v>90</v>
      </c>
      <c r="E58">
        <v>235</v>
      </c>
      <c r="F58">
        <v>-145</v>
      </c>
      <c r="G58">
        <v>114</v>
      </c>
      <c r="H58">
        <v>342</v>
      </c>
      <c r="I58">
        <v>60</v>
      </c>
      <c r="J58" s="38">
        <f t="shared" si="5"/>
        <v>516</v>
      </c>
      <c r="K58">
        <v>52</v>
      </c>
      <c r="L58">
        <v>286</v>
      </c>
      <c r="M58">
        <v>134</v>
      </c>
      <c r="N58" s="38">
        <f t="shared" si="6"/>
        <v>472</v>
      </c>
      <c r="O58" s="54">
        <f t="shared" si="7"/>
        <v>44</v>
      </c>
      <c r="P58" s="38">
        <f t="shared" si="8"/>
        <v>-101</v>
      </c>
      <c r="Q58">
        <v>0</v>
      </c>
      <c r="R58" s="38">
        <f t="shared" si="9"/>
        <v>15943</v>
      </c>
      <c r="S58" s="39">
        <f t="shared" si="10"/>
        <v>5.62728608497202</v>
      </c>
      <c r="T58" s="39">
        <f t="shared" si="11"/>
        <v>14.693469221871386</v>
      </c>
      <c r="U58" s="39">
        <f t="shared" si="12"/>
        <v>2.7511176415418763</v>
      </c>
      <c r="V58" s="39">
        <f t="shared" si="13"/>
        <v>3.5014224528714792</v>
      </c>
      <c r="W58" s="39">
        <f t="shared" si="14"/>
        <v>3.8765748585362805</v>
      </c>
      <c r="X58" s="39">
        <f t="shared" si="15"/>
        <v>-4.6268796698658825</v>
      </c>
      <c r="Y58" s="39">
        <f t="shared" si="16"/>
        <v>-9.066183136899365</v>
      </c>
      <c r="Z58" s="39">
        <f t="shared" si="17"/>
        <v>-6.315065495357489</v>
      </c>
    </row>
    <row r="59" spans="1:26" ht="12.75">
      <c r="A59">
        <v>49013</v>
      </c>
      <c r="B59" t="s">
        <v>141</v>
      </c>
      <c r="C59">
        <v>1881</v>
      </c>
      <c r="D59">
        <v>10</v>
      </c>
      <c r="E59">
        <v>14</v>
      </c>
      <c r="F59">
        <v>-4</v>
      </c>
      <c r="G59">
        <v>6</v>
      </c>
      <c r="H59">
        <v>83</v>
      </c>
      <c r="I59">
        <v>6</v>
      </c>
      <c r="J59" s="38">
        <f t="shared" si="5"/>
        <v>95</v>
      </c>
      <c r="K59">
        <v>0</v>
      </c>
      <c r="L59">
        <v>80</v>
      </c>
      <c r="M59">
        <v>5</v>
      </c>
      <c r="N59" s="38">
        <f t="shared" si="6"/>
        <v>85</v>
      </c>
      <c r="O59" s="54">
        <f t="shared" si="7"/>
        <v>10</v>
      </c>
      <c r="P59" s="38">
        <f t="shared" si="8"/>
        <v>6</v>
      </c>
      <c r="Q59">
        <v>5</v>
      </c>
      <c r="R59" s="38">
        <f t="shared" si="9"/>
        <v>1892</v>
      </c>
      <c r="S59" s="39">
        <f t="shared" si="10"/>
        <v>5.3008216273522395</v>
      </c>
      <c r="T59" s="39">
        <f t="shared" si="11"/>
        <v>7.421150278293135</v>
      </c>
      <c r="U59" s="39">
        <f t="shared" si="12"/>
        <v>5.3008216273522395</v>
      </c>
      <c r="V59" s="39">
        <f t="shared" si="13"/>
        <v>1.590246488205672</v>
      </c>
      <c r="W59" s="39">
        <f t="shared" si="14"/>
        <v>3.180492976411344</v>
      </c>
      <c r="X59" s="39">
        <f t="shared" si="15"/>
        <v>0.5300821627352239</v>
      </c>
      <c r="Y59" s="39">
        <f t="shared" si="16"/>
        <v>-2.1203286509408956</v>
      </c>
      <c r="Z59" s="39">
        <f t="shared" si="17"/>
        <v>3.180492976411344</v>
      </c>
    </row>
    <row r="60" spans="1:26" ht="12.75">
      <c r="A60">
        <v>49014</v>
      </c>
      <c r="B60" t="s">
        <v>142</v>
      </c>
      <c r="C60">
        <v>5751</v>
      </c>
      <c r="D60">
        <v>34</v>
      </c>
      <c r="E60">
        <v>57</v>
      </c>
      <c r="F60">
        <v>-23</v>
      </c>
      <c r="G60">
        <v>25</v>
      </c>
      <c r="H60">
        <v>128</v>
      </c>
      <c r="I60">
        <v>2</v>
      </c>
      <c r="J60" s="38">
        <f t="shared" si="5"/>
        <v>155</v>
      </c>
      <c r="K60">
        <v>9</v>
      </c>
      <c r="L60">
        <v>129</v>
      </c>
      <c r="M60">
        <v>8</v>
      </c>
      <c r="N60" s="38">
        <f t="shared" si="6"/>
        <v>146</v>
      </c>
      <c r="O60" s="54">
        <f t="shared" si="7"/>
        <v>9</v>
      </c>
      <c r="P60" s="38">
        <f t="shared" si="8"/>
        <v>-14</v>
      </c>
      <c r="Q60">
        <v>3</v>
      </c>
      <c r="R60" s="38">
        <f t="shared" si="9"/>
        <v>5740</v>
      </c>
      <c r="S60" s="39">
        <f t="shared" si="10"/>
        <v>5.9176747019406495</v>
      </c>
      <c r="T60" s="39">
        <f t="shared" si="11"/>
        <v>9.920807588547557</v>
      </c>
      <c r="U60" s="39">
        <f t="shared" si="12"/>
        <v>1.5664433034548777</v>
      </c>
      <c r="V60" s="39">
        <f t="shared" si="13"/>
        <v>-0.17404925593943085</v>
      </c>
      <c r="W60" s="39">
        <f t="shared" si="14"/>
        <v>2.7847880950308936</v>
      </c>
      <c r="X60" s="39">
        <f t="shared" si="15"/>
        <v>-1.0442955356365853</v>
      </c>
      <c r="Y60" s="39">
        <f t="shared" si="16"/>
        <v>-4.00313288660691</v>
      </c>
      <c r="Z60" s="39">
        <f t="shared" si="17"/>
        <v>-2.436689583152032</v>
      </c>
    </row>
    <row r="61" spans="1:26" ht="12.75">
      <c r="A61">
        <v>49017</v>
      </c>
      <c r="B61" t="s">
        <v>143</v>
      </c>
      <c r="C61">
        <v>14654</v>
      </c>
      <c r="D61">
        <v>91</v>
      </c>
      <c r="E61">
        <v>185</v>
      </c>
      <c r="F61">
        <v>-94</v>
      </c>
      <c r="G61">
        <v>56</v>
      </c>
      <c r="H61">
        <v>373</v>
      </c>
      <c r="I61">
        <v>21</v>
      </c>
      <c r="J61" s="38">
        <f t="shared" si="5"/>
        <v>450</v>
      </c>
      <c r="K61">
        <v>43</v>
      </c>
      <c r="L61">
        <v>360</v>
      </c>
      <c r="M61">
        <v>39</v>
      </c>
      <c r="N61" s="38">
        <f t="shared" si="6"/>
        <v>442</v>
      </c>
      <c r="O61" s="54">
        <f t="shared" si="7"/>
        <v>8</v>
      </c>
      <c r="P61" s="38">
        <f t="shared" si="8"/>
        <v>-86</v>
      </c>
      <c r="Q61">
        <v>7</v>
      </c>
      <c r="R61" s="38">
        <f t="shared" si="9"/>
        <v>14575</v>
      </c>
      <c r="S61" s="39">
        <f t="shared" si="10"/>
        <v>6.226692668240446</v>
      </c>
      <c r="T61" s="39">
        <f t="shared" si="11"/>
        <v>12.658660918950357</v>
      </c>
      <c r="U61" s="39">
        <f t="shared" si="12"/>
        <v>0.5474015532519074</v>
      </c>
      <c r="V61" s="39">
        <f t="shared" si="13"/>
        <v>0.8895275240343494</v>
      </c>
      <c r="W61" s="39">
        <f t="shared" si="14"/>
        <v>0.8895275240343494</v>
      </c>
      <c r="X61" s="39">
        <f t="shared" si="15"/>
        <v>-1.2316534948167916</v>
      </c>
      <c r="Y61" s="39">
        <f t="shared" si="16"/>
        <v>-6.431968250709912</v>
      </c>
      <c r="Z61" s="39">
        <f t="shared" si="17"/>
        <v>-5.884566697458004</v>
      </c>
    </row>
    <row r="62" spans="1:26" ht="12.75">
      <c r="A62">
        <v>49018</v>
      </c>
      <c r="B62" t="s">
        <v>144</v>
      </c>
      <c r="C62">
        <v>3152</v>
      </c>
      <c r="D62">
        <v>10</v>
      </c>
      <c r="E62">
        <v>44</v>
      </c>
      <c r="F62">
        <v>-34</v>
      </c>
      <c r="G62">
        <v>11</v>
      </c>
      <c r="H62">
        <v>85</v>
      </c>
      <c r="I62">
        <v>6</v>
      </c>
      <c r="J62" s="38">
        <f t="shared" si="5"/>
        <v>102</v>
      </c>
      <c r="K62">
        <v>5</v>
      </c>
      <c r="L62">
        <v>73</v>
      </c>
      <c r="M62">
        <v>13</v>
      </c>
      <c r="N62" s="38">
        <f t="shared" si="6"/>
        <v>91</v>
      </c>
      <c r="O62" s="54">
        <f t="shared" si="7"/>
        <v>11</v>
      </c>
      <c r="P62" s="38">
        <f t="shared" si="8"/>
        <v>-23</v>
      </c>
      <c r="Q62">
        <v>-1</v>
      </c>
      <c r="R62" s="38">
        <f t="shared" si="9"/>
        <v>3128</v>
      </c>
      <c r="S62" s="39">
        <f t="shared" si="10"/>
        <v>3.1847133757961785</v>
      </c>
      <c r="T62" s="39">
        <f t="shared" si="11"/>
        <v>14.012738853503185</v>
      </c>
      <c r="U62" s="39">
        <f t="shared" si="12"/>
        <v>3.5031847133757963</v>
      </c>
      <c r="V62" s="39">
        <f t="shared" si="13"/>
        <v>3.821656050955414</v>
      </c>
      <c r="W62" s="39">
        <f t="shared" si="14"/>
        <v>1.910828025477707</v>
      </c>
      <c r="X62" s="39">
        <f t="shared" si="15"/>
        <v>-2.229299363057325</v>
      </c>
      <c r="Y62" s="39">
        <f t="shared" si="16"/>
        <v>-10.828025477707005</v>
      </c>
      <c r="Z62" s="39">
        <f t="shared" si="17"/>
        <v>-7.32484076433121</v>
      </c>
    </row>
    <row r="63" spans="1:26" ht="12.75">
      <c r="A63">
        <v>49019</v>
      </c>
      <c r="B63" t="s">
        <v>145</v>
      </c>
      <c r="C63">
        <v>226</v>
      </c>
      <c r="D63">
        <v>1</v>
      </c>
      <c r="E63">
        <v>4</v>
      </c>
      <c r="F63">
        <v>-3</v>
      </c>
      <c r="G63">
        <v>3</v>
      </c>
      <c r="H63">
        <v>13</v>
      </c>
      <c r="I63">
        <v>0</v>
      </c>
      <c r="J63" s="38">
        <f t="shared" si="5"/>
        <v>16</v>
      </c>
      <c r="K63">
        <v>3</v>
      </c>
      <c r="L63">
        <v>13</v>
      </c>
      <c r="M63">
        <v>1</v>
      </c>
      <c r="N63" s="38">
        <f t="shared" si="6"/>
        <v>17</v>
      </c>
      <c r="O63" s="54">
        <f t="shared" si="7"/>
        <v>-1</v>
      </c>
      <c r="P63" s="38">
        <f t="shared" si="8"/>
        <v>-4</v>
      </c>
      <c r="Q63">
        <v>1</v>
      </c>
      <c r="R63" s="38">
        <f t="shared" si="9"/>
        <v>223</v>
      </c>
      <c r="S63" s="39">
        <f t="shared" si="10"/>
        <v>4.4543429844097995</v>
      </c>
      <c r="T63" s="39">
        <f t="shared" si="11"/>
        <v>17.817371937639198</v>
      </c>
      <c r="U63" s="39">
        <f t="shared" si="12"/>
        <v>-4.4543429844097995</v>
      </c>
      <c r="V63" s="39">
        <f t="shared" si="13"/>
        <v>0</v>
      </c>
      <c r="W63" s="39">
        <f t="shared" si="14"/>
        <v>0</v>
      </c>
      <c r="X63" s="39">
        <f t="shared" si="15"/>
        <v>-4.4543429844097995</v>
      </c>
      <c r="Y63" s="39">
        <f t="shared" si="16"/>
        <v>-13.3630289532294</v>
      </c>
      <c r="Z63" s="39">
        <f t="shared" si="17"/>
        <v>-17.817371937639198</v>
      </c>
    </row>
    <row r="64" spans="1:26" ht="12.75">
      <c r="A64">
        <v>49020</v>
      </c>
      <c r="B64" t="s">
        <v>146</v>
      </c>
      <c r="C64">
        <v>1516</v>
      </c>
      <c r="D64">
        <v>6</v>
      </c>
      <c r="E64">
        <v>13</v>
      </c>
      <c r="F64">
        <v>-7</v>
      </c>
      <c r="G64">
        <v>14</v>
      </c>
      <c r="H64">
        <v>60</v>
      </c>
      <c r="I64">
        <v>2</v>
      </c>
      <c r="J64" s="38">
        <f t="shared" si="5"/>
        <v>76</v>
      </c>
      <c r="K64">
        <v>4</v>
      </c>
      <c r="L64">
        <v>55</v>
      </c>
      <c r="M64">
        <v>19</v>
      </c>
      <c r="N64" s="38">
        <f t="shared" si="6"/>
        <v>78</v>
      </c>
      <c r="O64" s="54">
        <f t="shared" si="7"/>
        <v>-2</v>
      </c>
      <c r="P64" s="38">
        <f t="shared" si="8"/>
        <v>-9</v>
      </c>
      <c r="Q64">
        <v>1</v>
      </c>
      <c r="R64" s="38">
        <f t="shared" si="9"/>
        <v>1508</v>
      </c>
      <c r="S64" s="39">
        <f t="shared" si="10"/>
        <v>3.968253968253968</v>
      </c>
      <c r="T64" s="39">
        <f t="shared" si="11"/>
        <v>8.597883597883598</v>
      </c>
      <c r="U64" s="39">
        <f t="shared" si="12"/>
        <v>-1.3227513227513228</v>
      </c>
      <c r="V64" s="39">
        <f t="shared" si="13"/>
        <v>3.3068783068783065</v>
      </c>
      <c r="W64" s="39">
        <f t="shared" si="14"/>
        <v>6.613756613756613</v>
      </c>
      <c r="X64" s="39">
        <f t="shared" si="15"/>
        <v>-11.243386243386242</v>
      </c>
      <c r="Y64" s="39">
        <f t="shared" si="16"/>
        <v>-4.62962962962963</v>
      </c>
      <c r="Z64" s="39">
        <f t="shared" si="17"/>
        <v>-5.952380952380952</v>
      </c>
    </row>
    <row r="65" spans="1:26" ht="12.75">
      <c r="A65">
        <v>49021</v>
      </c>
      <c r="B65" t="s">
        <v>302</v>
      </c>
      <c r="C65">
        <v>1607</v>
      </c>
      <c r="D65">
        <v>5</v>
      </c>
      <c r="E65">
        <v>26</v>
      </c>
      <c r="F65">
        <v>-21</v>
      </c>
      <c r="G65">
        <v>43</v>
      </c>
      <c r="H65">
        <v>61</v>
      </c>
      <c r="I65">
        <v>32</v>
      </c>
      <c r="J65" s="38">
        <f t="shared" si="5"/>
        <v>136</v>
      </c>
      <c r="K65">
        <v>8</v>
      </c>
      <c r="L65">
        <v>42</v>
      </c>
      <c r="M65">
        <v>4</v>
      </c>
      <c r="N65" s="38">
        <f t="shared" si="6"/>
        <v>54</v>
      </c>
      <c r="O65" s="54">
        <f t="shared" si="7"/>
        <v>82</v>
      </c>
      <c r="P65" s="38">
        <f t="shared" si="8"/>
        <v>61</v>
      </c>
      <c r="Q65">
        <v>-2</v>
      </c>
      <c r="R65" s="38">
        <f t="shared" si="9"/>
        <v>1666</v>
      </c>
      <c r="S65" s="39">
        <f t="shared" si="10"/>
        <v>3.0553009471432935</v>
      </c>
      <c r="T65" s="39">
        <f t="shared" si="11"/>
        <v>15.887564925145128</v>
      </c>
      <c r="U65" s="39">
        <f t="shared" si="12"/>
        <v>50.106935533150015</v>
      </c>
      <c r="V65" s="39">
        <f t="shared" si="13"/>
        <v>11.610143599144514</v>
      </c>
      <c r="W65" s="39">
        <f t="shared" si="14"/>
        <v>21.387106630003057</v>
      </c>
      <c r="X65" s="39">
        <f t="shared" si="15"/>
        <v>17.109685304002443</v>
      </c>
      <c r="Y65" s="39">
        <f t="shared" si="16"/>
        <v>-12.832263978001833</v>
      </c>
      <c r="Z65" s="39">
        <f t="shared" si="17"/>
        <v>37.27467155514818</v>
      </c>
    </row>
    <row r="66" spans="1:26" ht="12">
      <c r="A66" s="45"/>
      <c r="B66" s="45" t="s">
        <v>137</v>
      </c>
      <c r="C66" s="45">
        <f aca="true" t="shared" si="18" ref="C66:R66">SUM(C47:C65)</f>
        <v>160455</v>
      </c>
      <c r="D66" s="45">
        <f t="shared" si="18"/>
        <v>970</v>
      </c>
      <c r="E66" s="45">
        <f t="shared" si="18"/>
        <v>1966</v>
      </c>
      <c r="F66" s="45">
        <f t="shared" si="18"/>
        <v>-996</v>
      </c>
      <c r="G66" s="45">
        <f t="shared" si="18"/>
        <v>937</v>
      </c>
      <c r="H66" s="45">
        <f t="shared" si="18"/>
        <v>3532</v>
      </c>
      <c r="I66" s="45">
        <f t="shared" si="18"/>
        <v>327</v>
      </c>
      <c r="J66" s="46">
        <f t="shared" si="18"/>
        <v>4796</v>
      </c>
      <c r="K66" s="45">
        <f t="shared" si="18"/>
        <v>521</v>
      </c>
      <c r="L66" s="45">
        <f t="shared" si="18"/>
        <v>3326</v>
      </c>
      <c r="M66" s="45">
        <f t="shared" si="18"/>
        <v>576</v>
      </c>
      <c r="N66" s="46">
        <f t="shared" si="18"/>
        <v>4423</v>
      </c>
      <c r="O66" s="46">
        <f t="shared" si="18"/>
        <v>373</v>
      </c>
      <c r="P66" s="46">
        <f t="shared" si="18"/>
        <v>-623</v>
      </c>
      <c r="Q66" s="45">
        <f t="shared" si="18"/>
        <v>171</v>
      </c>
      <c r="R66" s="46">
        <f t="shared" si="18"/>
        <v>160003</v>
      </c>
      <c r="S66" s="47">
        <f t="shared" si="10"/>
        <v>6.053835448015028</v>
      </c>
      <c r="T66" s="47">
        <f t="shared" si="11"/>
        <v>12.269938650306749</v>
      </c>
      <c r="U66" s="47">
        <f t="shared" si="12"/>
        <v>2.327918167123305</v>
      </c>
      <c r="V66" s="47">
        <f t="shared" si="13"/>
        <v>1.285659899269171</v>
      </c>
      <c r="W66" s="47">
        <f t="shared" si="14"/>
        <v>2.596284068427064</v>
      </c>
      <c r="X66" s="47">
        <f t="shared" si="15"/>
        <v>-1.55402580057293</v>
      </c>
      <c r="Y66" s="47">
        <f t="shared" si="16"/>
        <v>-6.21610320229172</v>
      </c>
      <c r="Z66" s="47">
        <f t="shared" si="17"/>
        <v>-3.8881850351684153</v>
      </c>
    </row>
    <row r="67" ht="12">
      <c r="A67" s="31" t="s">
        <v>305</v>
      </c>
    </row>
    <row r="69" spans="1:10" ht="63" customHeight="1">
      <c r="A69" s="64" t="s">
        <v>312</v>
      </c>
      <c r="B69" s="65"/>
      <c r="C69" s="65"/>
      <c r="D69" s="65"/>
      <c r="E69" s="65"/>
      <c r="F69" s="65"/>
      <c r="G69" s="65"/>
      <c r="H69" s="65"/>
      <c r="I69" s="65"/>
      <c r="J69" s="65"/>
    </row>
    <row r="71" ht="13.5">
      <c r="A71" s="56" t="s">
        <v>313</v>
      </c>
    </row>
    <row r="73" ht="13.5">
      <c r="A73" s="56" t="s">
        <v>323</v>
      </c>
    </row>
    <row r="76" spans="1:18" s="4" customFormat="1" ht="14.25">
      <c r="A76" s="1" t="s">
        <v>322</v>
      </c>
      <c r="B76" s="2"/>
      <c r="C76" s="3"/>
      <c r="D76" s="3"/>
      <c r="E76" s="3"/>
      <c r="F76" s="3"/>
      <c r="G76" s="3"/>
      <c r="H76" s="3"/>
      <c r="I76" s="3"/>
      <c r="J76" s="3"/>
      <c r="K76" s="3"/>
      <c r="L76" s="3"/>
      <c r="M76" s="3"/>
      <c r="N76" s="3"/>
      <c r="O76" s="3"/>
      <c r="P76" s="3"/>
      <c r="Q76" s="3"/>
      <c r="R76" s="3"/>
    </row>
    <row r="77" spans="1:18" s="7" customFormat="1" ht="7.5" customHeight="1">
      <c r="A77" s="6"/>
      <c r="C77" s="8"/>
      <c r="D77" s="8"/>
      <c r="E77" s="8"/>
      <c r="F77" s="8"/>
      <c r="G77" s="8"/>
      <c r="H77" s="8"/>
      <c r="I77" s="8"/>
      <c r="J77" s="8"/>
      <c r="K77" s="8"/>
      <c r="L77" s="8"/>
      <c r="M77" s="8"/>
      <c r="N77" s="8"/>
      <c r="O77" s="8"/>
      <c r="P77" s="8"/>
      <c r="Q77" s="8"/>
      <c r="R77" s="8"/>
    </row>
    <row r="78" spans="1:26" s="7" customFormat="1" ht="12.75" customHeight="1">
      <c r="A78" s="9"/>
      <c r="B78" s="9"/>
      <c r="C78" s="10"/>
      <c r="D78" s="11" t="s">
        <v>0</v>
      </c>
      <c r="E78" s="12"/>
      <c r="F78" s="13"/>
      <c r="G78" s="11" t="s">
        <v>1</v>
      </c>
      <c r="H78" s="12"/>
      <c r="I78" s="12"/>
      <c r="J78" s="12"/>
      <c r="K78" s="12"/>
      <c r="L78" s="12"/>
      <c r="M78" s="12"/>
      <c r="N78" s="12"/>
      <c r="O78" s="14"/>
      <c r="P78" s="10"/>
      <c r="Q78" s="77" t="s">
        <v>316</v>
      </c>
      <c r="R78" s="10"/>
      <c r="S78" s="69" t="s">
        <v>2</v>
      </c>
      <c r="T78" s="69" t="s">
        <v>3</v>
      </c>
      <c r="U78" s="66" t="s">
        <v>4</v>
      </c>
      <c r="V78" s="67"/>
      <c r="W78" s="67"/>
      <c r="X78" s="68"/>
      <c r="Y78" s="69" t="s">
        <v>6</v>
      </c>
      <c r="Z78" s="69" t="s">
        <v>5</v>
      </c>
    </row>
    <row r="79" spans="1:26" s="7" customFormat="1" ht="11.25" customHeight="1">
      <c r="A79" s="15" t="s">
        <v>280</v>
      </c>
      <c r="B79" s="15" t="s">
        <v>7</v>
      </c>
      <c r="C79" s="16" t="s">
        <v>8</v>
      </c>
      <c r="D79" s="17"/>
      <c r="E79" s="17"/>
      <c r="F79" s="17"/>
      <c r="G79" s="11" t="s">
        <v>9</v>
      </c>
      <c r="H79" s="12"/>
      <c r="I79" s="12"/>
      <c r="J79" s="13"/>
      <c r="K79" s="11" t="s">
        <v>10</v>
      </c>
      <c r="L79" s="12"/>
      <c r="M79" s="12"/>
      <c r="N79" s="13"/>
      <c r="O79" s="18"/>
      <c r="P79" s="16"/>
      <c r="Q79" s="78"/>
      <c r="R79" s="16" t="s">
        <v>8</v>
      </c>
      <c r="S79" s="70"/>
      <c r="T79" s="70"/>
      <c r="U79" s="72" t="s">
        <v>11</v>
      </c>
      <c r="V79" s="72" t="s">
        <v>12</v>
      </c>
      <c r="W79" s="72" t="s">
        <v>13</v>
      </c>
      <c r="X79" s="74" t="s">
        <v>14</v>
      </c>
      <c r="Y79" s="70"/>
      <c r="Z79" s="70"/>
    </row>
    <row r="80" spans="1:26" s="7" customFormat="1" ht="11.25" customHeight="1">
      <c r="A80" s="15" t="s">
        <v>281</v>
      </c>
      <c r="B80" s="15" t="s">
        <v>15</v>
      </c>
      <c r="C80" s="16" t="s">
        <v>16</v>
      </c>
      <c r="D80" s="19" t="s">
        <v>17</v>
      </c>
      <c r="E80" s="19" t="s">
        <v>18</v>
      </c>
      <c r="F80" s="19" t="s">
        <v>19</v>
      </c>
      <c r="G80" s="20" t="s">
        <v>20</v>
      </c>
      <c r="H80" s="20" t="s">
        <v>20</v>
      </c>
      <c r="I80" s="20" t="s">
        <v>21</v>
      </c>
      <c r="J80" s="20"/>
      <c r="K80" s="20" t="s">
        <v>22</v>
      </c>
      <c r="L80" s="20" t="s">
        <v>22</v>
      </c>
      <c r="M80" s="20" t="s">
        <v>21</v>
      </c>
      <c r="N80" s="20"/>
      <c r="O80" s="16" t="s">
        <v>19</v>
      </c>
      <c r="P80" s="16" t="s">
        <v>19</v>
      </c>
      <c r="Q80" s="78"/>
      <c r="R80" s="16" t="s">
        <v>16</v>
      </c>
      <c r="S80" s="70"/>
      <c r="T80" s="70"/>
      <c r="U80" s="73"/>
      <c r="V80" s="73"/>
      <c r="W80" s="73"/>
      <c r="X80" s="75"/>
      <c r="Y80" s="70"/>
      <c r="Z80" s="70"/>
    </row>
    <row r="81" spans="1:26" s="7" customFormat="1" ht="11.25" customHeight="1">
      <c r="A81" s="21"/>
      <c r="B81" s="21"/>
      <c r="C81" s="22" t="s">
        <v>308</v>
      </c>
      <c r="D81" s="23" t="s">
        <v>23</v>
      </c>
      <c r="E81" s="24"/>
      <c r="F81" s="24"/>
      <c r="G81" s="24" t="s">
        <v>24</v>
      </c>
      <c r="H81" s="24" t="s">
        <v>25</v>
      </c>
      <c r="I81" s="24" t="s">
        <v>26</v>
      </c>
      <c r="J81" s="24" t="s">
        <v>11</v>
      </c>
      <c r="K81" s="24" t="s">
        <v>24</v>
      </c>
      <c r="L81" s="24" t="s">
        <v>25</v>
      </c>
      <c r="M81" s="24" t="s">
        <v>27</v>
      </c>
      <c r="N81" s="24" t="s">
        <v>11</v>
      </c>
      <c r="O81" s="25"/>
      <c r="P81" s="22" t="s">
        <v>28</v>
      </c>
      <c r="Q81" s="79"/>
      <c r="R81" s="22" t="s">
        <v>307</v>
      </c>
      <c r="S81" s="71"/>
      <c r="T81" s="71"/>
      <c r="U81" s="73"/>
      <c r="V81" s="73"/>
      <c r="W81" s="73"/>
      <c r="X81" s="76"/>
      <c r="Y81" s="71"/>
      <c r="Z81" s="71"/>
    </row>
    <row r="82" spans="1:27" ht="12.75">
      <c r="A82">
        <v>49001</v>
      </c>
      <c r="B82" t="s">
        <v>129</v>
      </c>
      <c r="C82">
        <v>1582</v>
      </c>
      <c r="D82">
        <v>11</v>
      </c>
      <c r="E82">
        <v>26</v>
      </c>
      <c r="F82">
        <v>-15</v>
      </c>
      <c r="G82">
        <v>9</v>
      </c>
      <c r="H82">
        <v>62</v>
      </c>
      <c r="I82">
        <v>2</v>
      </c>
      <c r="J82" s="38">
        <f aca="true" t="shared" si="19" ref="J82:J100">SUM(G82:I82)</f>
        <v>73</v>
      </c>
      <c r="K82">
        <v>3</v>
      </c>
      <c r="L82">
        <v>43</v>
      </c>
      <c r="M82">
        <v>5</v>
      </c>
      <c r="N82" s="38">
        <f aca="true" t="shared" si="20" ref="N82:N100">SUM(K82:M82)</f>
        <v>51</v>
      </c>
      <c r="O82" s="54">
        <f>(J82-N82)</f>
        <v>22</v>
      </c>
      <c r="P82" s="38">
        <f>(F82+(O82))</f>
        <v>7</v>
      </c>
      <c r="Q82">
        <v>1</v>
      </c>
      <c r="R82" s="38">
        <f>(C82+(P82))+Q82</f>
        <v>1590</v>
      </c>
      <c r="S82" s="39">
        <f>((D82)/((C82+R82)/2))*1000</f>
        <v>6.935687263556116</v>
      </c>
      <c r="T82" s="39">
        <f>((E82)/((C82+R82)/2))*1000</f>
        <v>16.393442622950822</v>
      </c>
      <c r="U82" s="39">
        <f>((O82)/((C82+R82)/2))*1000</f>
        <v>13.871374527112232</v>
      </c>
      <c r="V82" s="39">
        <f>((H82-L82)/((C82+R82)/2))*1000</f>
        <v>11.97982345523329</v>
      </c>
      <c r="W82" s="39">
        <f>((G82-K82)/((C82+R82)/2))*1000</f>
        <v>3.7831021437578816</v>
      </c>
      <c r="X82" s="39">
        <f>((I82-M82)/((C82+R82)/2))*1000</f>
        <v>-1.8915510718789408</v>
      </c>
      <c r="Y82" s="39">
        <f>((F82)/((C82+R82)/2))*1000</f>
        <v>-9.457755359394703</v>
      </c>
      <c r="Z82" s="39">
        <f>((P82)/((C82+R82)/2))*1000</f>
        <v>4.4136191677175285</v>
      </c>
      <c r="AA82" s="39"/>
    </row>
    <row r="83" spans="1:26" ht="12.75">
      <c r="A83">
        <v>49002</v>
      </c>
      <c r="B83" t="s">
        <v>130</v>
      </c>
      <c r="C83">
        <v>6676</v>
      </c>
      <c r="D83">
        <v>31</v>
      </c>
      <c r="E83">
        <v>81</v>
      </c>
      <c r="F83">
        <v>-50</v>
      </c>
      <c r="G83">
        <v>41</v>
      </c>
      <c r="H83">
        <v>172</v>
      </c>
      <c r="I83">
        <v>9</v>
      </c>
      <c r="J83" s="38">
        <f t="shared" si="19"/>
        <v>222</v>
      </c>
      <c r="K83">
        <v>28</v>
      </c>
      <c r="L83">
        <v>159</v>
      </c>
      <c r="M83">
        <v>12</v>
      </c>
      <c r="N83" s="38">
        <f t="shared" si="20"/>
        <v>199</v>
      </c>
      <c r="O83" s="54">
        <f aca="true" t="shared" si="21" ref="O83:O100">(J83-N83)</f>
        <v>23</v>
      </c>
      <c r="P83" s="38">
        <f aca="true" t="shared" si="22" ref="P83:P100">(F83+(O83))</f>
        <v>-27</v>
      </c>
      <c r="Q83">
        <v>-1</v>
      </c>
      <c r="R83" s="38">
        <f aca="true" t="shared" si="23" ref="R83:R100">(C83+(P83))+Q83</f>
        <v>6648</v>
      </c>
      <c r="S83" s="39">
        <f aca="true" t="shared" si="24" ref="S83:S101">((D83)/((C83+R83)/2))*1000</f>
        <v>4.653257280096067</v>
      </c>
      <c r="T83" s="39">
        <f aca="true" t="shared" si="25" ref="T83:T101">((E83)/((C83+R83)/2))*1000</f>
        <v>12.15851095767037</v>
      </c>
      <c r="U83" s="39">
        <f aca="true" t="shared" si="26" ref="U83:U101">((O83)/((C83+R83)/2))*1000</f>
        <v>3.4524166916841788</v>
      </c>
      <c r="V83" s="39">
        <f aca="true" t="shared" si="27" ref="V83:V101">((H83-L83)/((C83+R83)/2))*1000</f>
        <v>1.9513659561693184</v>
      </c>
      <c r="W83" s="39">
        <f aca="true" t="shared" si="28" ref="W83:W101">((G83-K83)/((C83+R83)/2))*1000</f>
        <v>1.9513659561693184</v>
      </c>
      <c r="X83" s="39">
        <f aca="true" t="shared" si="29" ref="X83:X101">((I83-M83)/((C83+R83)/2))*1000</f>
        <v>-0.4503152206544581</v>
      </c>
      <c r="Y83" s="39">
        <f aca="true" t="shared" si="30" ref="Y83:Y101">((F83)/((C83+R83)/2))*1000</f>
        <v>-7.505253677574302</v>
      </c>
      <c r="Z83" s="39">
        <f aca="true" t="shared" si="31" ref="Z83:Z101">((P83)/((C83+R83)/2))*1000</f>
        <v>-4.0528369858901225</v>
      </c>
    </row>
    <row r="84" spans="1:26" ht="12.75">
      <c r="A84">
        <v>49003</v>
      </c>
      <c r="B84" t="s">
        <v>131</v>
      </c>
      <c r="C84">
        <v>2383</v>
      </c>
      <c r="D84">
        <v>20</v>
      </c>
      <c r="E84">
        <v>29</v>
      </c>
      <c r="F84">
        <v>-9</v>
      </c>
      <c r="G84">
        <v>12</v>
      </c>
      <c r="H84">
        <v>73</v>
      </c>
      <c r="I84">
        <v>6</v>
      </c>
      <c r="J84" s="38">
        <f t="shared" si="19"/>
        <v>91</v>
      </c>
      <c r="K84">
        <v>4</v>
      </c>
      <c r="L84">
        <v>71</v>
      </c>
      <c r="M84">
        <v>6</v>
      </c>
      <c r="N84" s="38">
        <f t="shared" si="20"/>
        <v>81</v>
      </c>
      <c r="O84" s="54">
        <f t="shared" si="21"/>
        <v>10</v>
      </c>
      <c r="P84" s="38">
        <f t="shared" si="22"/>
        <v>1</v>
      </c>
      <c r="Q84">
        <v>1</v>
      </c>
      <c r="R84" s="38">
        <f t="shared" si="23"/>
        <v>2385</v>
      </c>
      <c r="S84" s="39">
        <f t="shared" si="24"/>
        <v>8.389261744966444</v>
      </c>
      <c r="T84" s="39">
        <f t="shared" si="25"/>
        <v>12.164429530201343</v>
      </c>
      <c r="U84" s="39">
        <f t="shared" si="26"/>
        <v>4.194630872483222</v>
      </c>
      <c r="V84" s="39">
        <f t="shared" si="27"/>
        <v>0.8389261744966443</v>
      </c>
      <c r="W84" s="39">
        <f t="shared" si="28"/>
        <v>3.3557046979865772</v>
      </c>
      <c r="X84" s="39">
        <f t="shared" si="29"/>
        <v>0</v>
      </c>
      <c r="Y84" s="39">
        <f t="shared" si="30"/>
        <v>-3.7751677852348995</v>
      </c>
      <c r="Z84" s="39">
        <f t="shared" si="31"/>
        <v>0.41946308724832215</v>
      </c>
    </row>
    <row r="85" spans="1:26" ht="12.75">
      <c r="A85">
        <v>49004</v>
      </c>
      <c r="B85" t="s">
        <v>132</v>
      </c>
      <c r="C85">
        <v>1989</v>
      </c>
      <c r="D85">
        <v>15</v>
      </c>
      <c r="E85">
        <v>10</v>
      </c>
      <c r="F85">
        <v>5</v>
      </c>
      <c r="G85">
        <v>23</v>
      </c>
      <c r="H85">
        <v>49</v>
      </c>
      <c r="I85">
        <v>2</v>
      </c>
      <c r="J85" s="38">
        <f t="shared" si="19"/>
        <v>74</v>
      </c>
      <c r="K85">
        <v>10</v>
      </c>
      <c r="L85">
        <v>36</v>
      </c>
      <c r="M85">
        <v>2</v>
      </c>
      <c r="N85" s="38">
        <f t="shared" si="20"/>
        <v>48</v>
      </c>
      <c r="O85" s="54">
        <f t="shared" si="21"/>
        <v>26</v>
      </c>
      <c r="P85" s="38">
        <f t="shared" si="22"/>
        <v>31</v>
      </c>
      <c r="Q85">
        <v>0</v>
      </c>
      <c r="R85" s="38">
        <f t="shared" si="23"/>
        <v>2020</v>
      </c>
      <c r="S85" s="39">
        <f t="shared" si="24"/>
        <v>7.483162883512097</v>
      </c>
      <c r="T85" s="39">
        <f t="shared" si="25"/>
        <v>4.9887752556747325</v>
      </c>
      <c r="U85" s="39">
        <f t="shared" si="26"/>
        <v>12.970815664754301</v>
      </c>
      <c r="V85" s="39">
        <f t="shared" si="27"/>
        <v>6.485407832377151</v>
      </c>
      <c r="W85" s="39">
        <f t="shared" si="28"/>
        <v>6.485407832377151</v>
      </c>
      <c r="X85" s="39">
        <f t="shared" si="29"/>
        <v>0</v>
      </c>
      <c r="Y85" s="39">
        <f t="shared" si="30"/>
        <v>2.4943876278373662</v>
      </c>
      <c r="Z85" s="39">
        <f t="shared" si="31"/>
        <v>15.465203292591669</v>
      </c>
    </row>
    <row r="86" spans="1:26" ht="12.75">
      <c r="A86">
        <v>49005</v>
      </c>
      <c r="B86" t="s">
        <v>133</v>
      </c>
      <c r="C86">
        <v>179</v>
      </c>
      <c r="D86">
        <v>0</v>
      </c>
      <c r="E86">
        <v>0</v>
      </c>
      <c r="F86">
        <v>0</v>
      </c>
      <c r="G86">
        <v>1</v>
      </c>
      <c r="H86">
        <v>6</v>
      </c>
      <c r="I86">
        <v>1</v>
      </c>
      <c r="J86" s="38">
        <f t="shared" si="19"/>
        <v>8</v>
      </c>
      <c r="K86">
        <v>0</v>
      </c>
      <c r="L86">
        <v>13</v>
      </c>
      <c r="M86">
        <v>4</v>
      </c>
      <c r="N86" s="38">
        <f t="shared" si="20"/>
        <v>17</v>
      </c>
      <c r="O86" s="54">
        <f t="shared" si="21"/>
        <v>-9</v>
      </c>
      <c r="P86" s="38">
        <f t="shared" si="22"/>
        <v>-9</v>
      </c>
      <c r="Q86">
        <v>2</v>
      </c>
      <c r="R86" s="38">
        <f t="shared" si="23"/>
        <v>172</v>
      </c>
      <c r="S86" s="39">
        <f t="shared" si="24"/>
        <v>0</v>
      </c>
      <c r="T86" s="39">
        <f t="shared" si="25"/>
        <v>0</v>
      </c>
      <c r="U86" s="39">
        <f t="shared" si="26"/>
        <v>-51.28205128205128</v>
      </c>
      <c r="V86" s="39">
        <f t="shared" si="27"/>
        <v>-39.88603988603989</v>
      </c>
      <c r="W86" s="39">
        <f t="shared" si="28"/>
        <v>5.698005698005698</v>
      </c>
      <c r="X86" s="39">
        <f t="shared" si="29"/>
        <v>-17.094017094017097</v>
      </c>
      <c r="Y86" s="39">
        <f t="shared" si="30"/>
        <v>0</v>
      </c>
      <c r="Z86" s="39">
        <f t="shared" si="31"/>
        <v>-51.28205128205128</v>
      </c>
    </row>
    <row r="87" spans="1:26" ht="12.75">
      <c r="A87">
        <v>49006</v>
      </c>
      <c r="B87" t="s">
        <v>134</v>
      </c>
      <c r="C87">
        <v>4473</v>
      </c>
      <c r="D87">
        <v>40</v>
      </c>
      <c r="E87">
        <v>50</v>
      </c>
      <c r="F87">
        <v>-10</v>
      </c>
      <c r="G87">
        <v>41</v>
      </c>
      <c r="H87">
        <v>105</v>
      </c>
      <c r="I87">
        <v>0</v>
      </c>
      <c r="J87" s="38">
        <f t="shared" si="19"/>
        <v>146</v>
      </c>
      <c r="K87">
        <v>26</v>
      </c>
      <c r="L87">
        <v>113</v>
      </c>
      <c r="M87">
        <v>2</v>
      </c>
      <c r="N87" s="38">
        <f t="shared" si="20"/>
        <v>141</v>
      </c>
      <c r="O87" s="54">
        <f t="shared" si="21"/>
        <v>5</v>
      </c>
      <c r="P87" s="38">
        <f t="shared" si="22"/>
        <v>-5</v>
      </c>
      <c r="Q87">
        <v>-3</v>
      </c>
      <c r="R87" s="38">
        <f t="shared" si="23"/>
        <v>4465</v>
      </c>
      <c r="S87" s="39">
        <f t="shared" si="24"/>
        <v>8.950548221078542</v>
      </c>
      <c r="T87" s="39">
        <f t="shared" si="25"/>
        <v>11.188185276348177</v>
      </c>
      <c r="U87" s="39">
        <f t="shared" si="26"/>
        <v>1.1188185276348177</v>
      </c>
      <c r="V87" s="39">
        <f t="shared" si="27"/>
        <v>-1.790109644215708</v>
      </c>
      <c r="W87" s="39">
        <f t="shared" si="28"/>
        <v>3.356455582904453</v>
      </c>
      <c r="X87" s="39">
        <f t="shared" si="29"/>
        <v>-0.447527411053927</v>
      </c>
      <c r="Y87" s="39">
        <f t="shared" si="30"/>
        <v>-2.2376370552696354</v>
      </c>
      <c r="Z87" s="39">
        <f t="shared" si="31"/>
        <v>-1.1188185276348177</v>
      </c>
    </row>
    <row r="88" spans="1:26" ht="12.75">
      <c r="A88">
        <v>49007</v>
      </c>
      <c r="B88" t="s">
        <v>135</v>
      </c>
      <c r="C88">
        <v>14655</v>
      </c>
      <c r="D88">
        <v>74</v>
      </c>
      <c r="E88">
        <v>175</v>
      </c>
      <c r="F88">
        <v>-101</v>
      </c>
      <c r="G88">
        <v>96</v>
      </c>
      <c r="H88">
        <v>409</v>
      </c>
      <c r="I88">
        <v>17</v>
      </c>
      <c r="J88" s="38">
        <f t="shared" si="19"/>
        <v>522</v>
      </c>
      <c r="K88">
        <v>66</v>
      </c>
      <c r="L88">
        <v>314</v>
      </c>
      <c r="M88">
        <v>56</v>
      </c>
      <c r="N88" s="38">
        <f t="shared" si="20"/>
        <v>436</v>
      </c>
      <c r="O88" s="54">
        <f t="shared" si="21"/>
        <v>86</v>
      </c>
      <c r="P88" s="38">
        <f t="shared" si="22"/>
        <v>-15</v>
      </c>
      <c r="Q88">
        <v>3</v>
      </c>
      <c r="R88" s="38">
        <f t="shared" si="23"/>
        <v>14643</v>
      </c>
      <c r="S88" s="39">
        <f t="shared" si="24"/>
        <v>5.051539354222132</v>
      </c>
      <c r="T88" s="39">
        <f t="shared" si="25"/>
        <v>11.946207932282068</v>
      </c>
      <c r="U88" s="39">
        <f t="shared" si="26"/>
        <v>5.8707078981500445</v>
      </c>
      <c r="V88" s="39">
        <f t="shared" si="27"/>
        <v>6.485084306095979</v>
      </c>
      <c r="W88" s="39">
        <f t="shared" si="28"/>
        <v>2.047921359819783</v>
      </c>
      <c r="X88" s="39">
        <f t="shared" si="29"/>
        <v>-2.662297767765718</v>
      </c>
      <c r="Y88" s="39">
        <f t="shared" si="30"/>
        <v>-6.894668578059935</v>
      </c>
      <c r="Z88" s="39">
        <f t="shared" si="31"/>
        <v>-1.0239606799098915</v>
      </c>
    </row>
    <row r="89" spans="1:26" ht="12.75">
      <c r="A89">
        <v>49008</v>
      </c>
      <c r="B89" t="s">
        <v>136</v>
      </c>
      <c r="C89">
        <v>8498</v>
      </c>
      <c r="D89">
        <v>57</v>
      </c>
      <c r="E89">
        <v>99</v>
      </c>
      <c r="F89">
        <v>-42</v>
      </c>
      <c r="G89">
        <v>24</v>
      </c>
      <c r="H89">
        <v>287</v>
      </c>
      <c r="I89">
        <v>5</v>
      </c>
      <c r="J89" s="38">
        <f t="shared" si="19"/>
        <v>316</v>
      </c>
      <c r="K89">
        <v>35</v>
      </c>
      <c r="L89">
        <v>308</v>
      </c>
      <c r="M89">
        <v>13</v>
      </c>
      <c r="N89" s="38">
        <f t="shared" si="20"/>
        <v>356</v>
      </c>
      <c r="O89" s="54">
        <f t="shared" si="21"/>
        <v>-40</v>
      </c>
      <c r="P89" s="38">
        <f t="shared" si="22"/>
        <v>-82</v>
      </c>
      <c r="Q89">
        <v>5</v>
      </c>
      <c r="R89" s="38">
        <f t="shared" si="23"/>
        <v>8421</v>
      </c>
      <c r="S89" s="39">
        <f t="shared" si="24"/>
        <v>6.737986878657131</v>
      </c>
      <c r="T89" s="39">
        <f t="shared" si="25"/>
        <v>11.702819315562385</v>
      </c>
      <c r="U89" s="39">
        <f t="shared" si="26"/>
        <v>-4.728411844671672</v>
      </c>
      <c r="V89" s="39">
        <f t="shared" si="27"/>
        <v>-2.4824162184526273</v>
      </c>
      <c r="W89" s="39">
        <f t="shared" si="28"/>
        <v>-1.3003132572847096</v>
      </c>
      <c r="X89" s="39">
        <f t="shared" si="29"/>
        <v>-0.9456823689343341</v>
      </c>
      <c r="Y89" s="39">
        <f t="shared" si="30"/>
        <v>-4.9648324369052546</v>
      </c>
      <c r="Z89" s="39">
        <f t="shared" si="31"/>
        <v>-9.693244281576925</v>
      </c>
    </row>
    <row r="90" spans="1:26" ht="12.75">
      <c r="A90">
        <v>49009</v>
      </c>
      <c r="B90" t="s">
        <v>137</v>
      </c>
      <c r="C90">
        <v>81865</v>
      </c>
      <c r="D90">
        <v>486</v>
      </c>
      <c r="E90">
        <v>1117</v>
      </c>
      <c r="F90">
        <v>-631</v>
      </c>
      <c r="G90">
        <v>446</v>
      </c>
      <c r="H90">
        <v>1053</v>
      </c>
      <c r="I90">
        <v>79</v>
      </c>
      <c r="J90" s="38">
        <f t="shared" si="19"/>
        <v>1578</v>
      </c>
      <c r="K90">
        <v>192</v>
      </c>
      <c r="L90">
        <v>967</v>
      </c>
      <c r="M90">
        <v>153</v>
      </c>
      <c r="N90" s="38">
        <f t="shared" si="20"/>
        <v>1312</v>
      </c>
      <c r="O90" s="54">
        <f t="shared" si="21"/>
        <v>266</v>
      </c>
      <c r="P90" s="38">
        <f t="shared" si="22"/>
        <v>-365</v>
      </c>
      <c r="Q90">
        <v>115</v>
      </c>
      <c r="R90" s="38">
        <f t="shared" si="23"/>
        <v>81615</v>
      </c>
      <c r="S90" s="39">
        <f t="shared" si="24"/>
        <v>5.9456814289209685</v>
      </c>
      <c r="T90" s="39">
        <f t="shared" si="25"/>
        <v>13.665280156594077</v>
      </c>
      <c r="U90" s="39">
        <f t="shared" si="26"/>
        <v>3.25422069977979</v>
      </c>
      <c r="V90" s="39">
        <f t="shared" si="27"/>
        <v>1.0521164668460974</v>
      </c>
      <c r="W90" s="39">
        <f t="shared" si="28"/>
        <v>3.1074137509175435</v>
      </c>
      <c r="X90" s="39">
        <f t="shared" si="29"/>
        <v>-0.9053095179838512</v>
      </c>
      <c r="Y90" s="39">
        <f t="shared" si="30"/>
        <v>-7.71959872767311</v>
      </c>
      <c r="Z90" s="39">
        <f t="shared" si="31"/>
        <v>-4.46537802789332</v>
      </c>
    </row>
    <row r="91" spans="1:26" ht="12.75">
      <c r="A91">
        <v>49010</v>
      </c>
      <c r="B91" t="s">
        <v>138</v>
      </c>
      <c r="C91">
        <v>1088</v>
      </c>
      <c r="D91">
        <v>2</v>
      </c>
      <c r="E91">
        <v>10</v>
      </c>
      <c r="F91">
        <v>-8</v>
      </c>
      <c r="G91">
        <v>8</v>
      </c>
      <c r="H91">
        <v>58</v>
      </c>
      <c r="I91">
        <v>5</v>
      </c>
      <c r="J91" s="38">
        <f t="shared" si="19"/>
        <v>71</v>
      </c>
      <c r="K91">
        <v>1</v>
      </c>
      <c r="L91">
        <v>31</v>
      </c>
      <c r="M91">
        <v>7</v>
      </c>
      <c r="N91" s="38">
        <f t="shared" si="20"/>
        <v>39</v>
      </c>
      <c r="O91" s="54">
        <f t="shared" si="21"/>
        <v>32</v>
      </c>
      <c r="P91" s="38">
        <f t="shared" si="22"/>
        <v>24</v>
      </c>
      <c r="Q91">
        <v>0</v>
      </c>
      <c r="R91" s="38">
        <f t="shared" si="23"/>
        <v>1112</v>
      </c>
      <c r="S91" s="39">
        <f t="shared" si="24"/>
        <v>1.8181818181818181</v>
      </c>
      <c r="T91" s="39">
        <f t="shared" si="25"/>
        <v>9.09090909090909</v>
      </c>
      <c r="U91" s="39">
        <f t="shared" si="26"/>
        <v>29.09090909090909</v>
      </c>
      <c r="V91" s="39">
        <f t="shared" si="27"/>
        <v>24.545454545454543</v>
      </c>
      <c r="W91" s="39">
        <f t="shared" si="28"/>
        <v>6.363636363636364</v>
      </c>
      <c r="X91" s="39">
        <f t="shared" si="29"/>
        <v>-1.8181818181818181</v>
      </c>
      <c r="Y91" s="39">
        <f t="shared" si="30"/>
        <v>-7.2727272727272725</v>
      </c>
      <c r="Z91" s="39">
        <f t="shared" si="31"/>
        <v>21.81818181818182</v>
      </c>
    </row>
    <row r="92" spans="1:26" ht="12.75">
      <c r="A92">
        <v>49011</v>
      </c>
      <c r="B92" t="s">
        <v>139</v>
      </c>
      <c r="C92">
        <v>968</v>
      </c>
      <c r="D92">
        <v>5</v>
      </c>
      <c r="E92">
        <v>12</v>
      </c>
      <c r="F92">
        <v>-7</v>
      </c>
      <c r="G92">
        <v>8</v>
      </c>
      <c r="H92">
        <v>33</v>
      </c>
      <c r="I92">
        <v>0</v>
      </c>
      <c r="J92" s="38">
        <f t="shared" si="19"/>
        <v>41</v>
      </c>
      <c r="K92">
        <v>3</v>
      </c>
      <c r="L92">
        <v>25</v>
      </c>
      <c r="M92">
        <v>2</v>
      </c>
      <c r="N92" s="38">
        <f t="shared" si="20"/>
        <v>30</v>
      </c>
      <c r="O92" s="54">
        <f t="shared" si="21"/>
        <v>11</v>
      </c>
      <c r="P92" s="38">
        <f t="shared" si="22"/>
        <v>4</v>
      </c>
      <c r="Q92">
        <v>-2</v>
      </c>
      <c r="R92" s="38">
        <f t="shared" si="23"/>
        <v>970</v>
      </c>
      <c r="S92" s="39">
        <f t="shared" si="24"/>
        <v>5.159958720330238</v>
      </c>
      <c r="T92" s="39">
        <f t="shared" si="25"/>
        <v>12.38390092879257</v>
      </c>
      <c r="U92" s="39">
        <f t="shared" si="26"/>
        <v>11.351909184726523</v>
      </c>
      <c r="V92" s="39">
        <f t="shared" si="27"/>
        <v>8.255933952528379</v>
      </c>
      <c r="W92" s="39">
        <f t="shared" si="28"/>
        <v>5.159958720330238</v>
      </c>
      <c r="X92" s="39">
        <f t="shared" si="29"/>
        <v>-2.0639834881320946</v>
      </c>
      <c r="Y92" s="39">
        <f t="shared" si="30"/>
        <v>-7.223942208462332</v>
      </c>
      <c r="Z92" s="39">
        <f t="shared" si="31"/>
        <v>4.127966976264189</v>
      </c>
    </row>
    <row r="93" spans="1:26" ht="12.75">
      <c r="A93">
        <v>49012</v>
      </c>
      <c r="B93" t="s">
        <v>140</v>
      </c>
      <c r="C93">
        <v>17316</v>
      </c>
      <c r="D93">
        <v>72</v>
      </c>
      <c r="E93">
        <v>222</v>
      </c>
      <c r="F93">
        <v>-150</v>
      </c>
      <c r="G93">
        <v>131</v>
      </c>
      <c r="H93">
        <v>286</v>
      </c>
      <c r="I93">
        <v>20</v>
      </c>
      <c r="J93" s="38">
        <f t="shared" si="19"/>
        <v>437</v>
      </c>
      <c r="K93">
        <v>61</v>
      </c>
      <c r="L93">
        <v>243</v>
      </c>
      <c r="M93">
        <v>66</v>
      </c>
      <c r="N93" s="38">
        <f t="shared" si="20"/>
        <v>370</v>
      </c>
      <c r="O93" s="54">
        <f t="shared" si="21"/>
        <v>67</v>
      </c>
      <c r="P93" s="38">
        <f t="shared" si="22"/>
        <v>-83</v>
      </c>
      <c r="Q93">
        <v>4</v>
      </c>
      <c r="R93" s="38">
        <f t="shared" si="23"/>
        <v>17237</v>
      </c>
      <c r="S93" s="39">
        <f t="shared" si="24"/>
        <v>4.16751078054004</v>
      </c>
      <c r="T93" s="39">
        <f t="shared" si="25"/>
        <v>12.849824906665123</v>
      </c>
      <c r="U93" s="39">
        <f t="shared" si="26"/>
        <v>3.8781003096692035</v>
      </c>
      <c r="V93" s="39">
        <f t="shared" si="27"/>
        <v>2.4889300494891904</v>
      </c>
      <c r="W93" s="39">
        <f t="shared" si="28"/>
        <v>4.051746592191706</v>
      </c>
      <c r="X93" s="39">
        <f t="shared" si="29"/>
        <v>-2.6625763320116924</v>
      </c>
      <c r="Y93" s="39">
        <f t="shared" si="30"/>
        <v>-8.682314126125082</v>
      </c>
      <c r="Z93" s="39">
        <f t="shared" si="31"/>
        <v>-4.80421381645588</v>
      </c>
    </row>
    <row r="94" spans="1:26" ht="12.75">
      <c r="A94">
        <v>49013</v>
      </c>
      <c r="B94" t="s">
        <v>141</v>
      </c>
      <c r="C94">
        <v>1775</v>
      </c>
      <c r="D94">
        <v>12</v>
      </c>
      <c r="E94">
        <v>20</v>
      </c>
      <c r="F94">
        <v>-8</v>
      </c>
      <c r="G94">
        <v>12</v>
      </c>
      <c r="H94">
        <v>63</v>
      </c>
      <c r="I94">
        <v>4</v>
      </c>
      <c r="J94" s="38">
        <f t="shared" si="19"/>
        <v>79</v>
      </c>
      <c r="K94">
        <v>1</v>
      </c>
      <c r="L94">
        <v>74</v>
      </c>
      <c r="M94">
        <v>7</v>
      </c>
      <c r="N94" s="38">
        <f t="shared" si="20"/>
        <v>82</v>
      </c>
      <c r="O94" s="54">
        <f t="shared" si="21"/>
        <v>-3</v>
      </c>
      <c r="P94" s="38">
        <f t="shared" si="22"/>
        <v>-11</v>
      </c>
      <c r="Q94">
        <v>-2</v>
      </c>
      <c r="R94" s="38">
        <f t="shared" si="23"/>
        <v>1762</v>
      </c>
      <c r="S94" s="39">
        <f t="shared" si="24"/>
        <v>6.785411365564038</v>
      </c>
      <c r="T94" s="39">
        <f t="shared" si="25"/>
        <v>11.309018942606729</v>
      </c>
      <c r="U94" s="39">
        <f t="shared" si="26"/>
        <v>-1.6963528413910094</v>
      </c>
      <c r="V94" s="39">
        <f t="shared" si="27"/>
        <v>-6.2199604184337005</v>
      </c>
      <c r="W94" s="39">
        <f t="shared" si="28"/>
        <v>6.2199604184337005</v>
      </c>
      <c r="X94" s="39">
        <f t="shared" si="29"/>
        <v>-1.6963528413910094</v>
      </c>
      <c r="Y94" s="39">
        <f t="shared" si="30"/>
        <v>-4.523607577042691</v>
      </c>
      <c r="Z94" s="39">
        <f t="shared" si="31"/>
        <v>-6.2199604184337005</v>
      </c>
    </row>
    <row r="95" spans="1:26" ht="12.75">
      <c r="A95">
        <v>49014</v>
      </c>
      <c r="B95" t="s">
        <v>142</v>
      </c>
      <c r="C95">
        <v>6179</v>
      </c>
      <c r="D95">
        <v>46</v>
      </c>
      <c r="E95">
        <v>69</v>
      </c>
      <c r="F95">
        <v>-23</v>
      </c>
      <c r="G95">
        <v>32</v>
      </c>
      <c r="H95">
        <v>138</v>
      </c>
      <c r="I95">
        <v>3</v>
      </c>
      <c r="J95" s="38">
        <f t="shared" si="19"/>
        <v>173</v>
      </c>
      <c r="K95">
        <v>4</v>
      </c>
      <c r="L95">
        <v>146</v>
      </c>
      <c r="M95">
        <v>14</v>
      </c>
      <c r="N95" s="38">
        <f t="shared" si="20"/>
        <v>164</v>
      </c>
      <c r="O95" s="54">
        <f t="shared" si="21"/>
        <v>9</v>
      </c>
      <c r="P95" s="38">
        <f t="shared" si="22"/>
        <v>-14</v>
      </c>
      <c r="Q95">
        <v>-3</v>
      </c>
      <c r="R95" s="38">
        <f t="shared" si="23"/>
        <v>6162</v>
      </c>
      <c r="S95" s="39">
        <f t="shared" si="24"/>
        <v>7.454825378818572</v>
      </c>
      <c r="T95" s="39">
        <f t="shared" si="25"/>
        <v>11.182238068227859</v>
      </c>
      <c r="U95" s="39">
        <f t="shared" si="26"/>
        <v>1.4585527915079814</v>
      </c>
      <c r="V95" s="39">
        <f t="shared" si="27"/>
        <v>-1.2964913702293168</v>
      </c>
      <c r="W95" s="39">
        <f t="shared" si="28"/>
        <v>4.53771979580261</v>
      </c>
      <c r="X95" s="39">
        <f t="shared" si="29"/>
        <v>-1.7826756340653107</v>
      </c>
      <c r="Y95" s="39">
        <f t="shared" si="30"/>
        <v>-3.727412689409286</v>
      </c>
      <c r="Z95" s="39">
        <f t="shared" si="31"/>
        <v>-2.268859897901305</v>
      </c>
    </row>
    <row r="96" spans="1:26" ht="12.75">
      <c r="A96">
        <v>49017</v>
      </c>
      <c r="B96" t="s">
        <v>143</v>
      </c>
      <c r="C96">
        <v>15834</v>
      </c>
      <c r="D96">
        <v>78</v>
      </c>
      <c r="E96">
        <v>228</v>
      </c>
      <c r="F96">
        <v>-150</v>
      </c>
      <c r="G96">
        <v>65</v>
      </c>
      <c r="H96">
        <v>371</v>
      </c>
      <c r="I96">
        <v>7</v>
      </c>
      <c r="J96" s="38">
        <f t="shared" si="19"/>
        <v>443</v>
      </c>
      <c r="K96">
        <v>35</v>
      </c>
      <c r="L96">
        <v>367</v>
      </c>
      <c r="M96">
        <v>29</v>
      </c>
      <c r="N96" s="38">
        <f t="shared" si="20"/>
        <v>431</v>
      </c>
      <c r="O96" s="54">
        <f t="shared" si="21"/>
        <v>12</v>
      </c>
      <c r="P96" s="38">
        <f t="shared" si="22"/>
        <v>-138</v>
      </c>
      <c r="Q96">
        <v>2</v>
      </c>
      <c r="R96" s="38">
        <f t="shared" si="23"/>
        <v>15698</v>
      </c>
      <c r="S96" s="39">
        <f t="shared" si="24"/>
        <v>4.947355067867563</v>
      </c>
      <c r="T96" s="39">
        <f t="shared" si="25"/>
        <v>14.461499429151338</v>
      </c>
      <c r="U96" s="39">
        <f t="shared" si="26"/>
        <v>0.761131548902702</v>
      </c>
      <c r="V96" s="39">
        <f t="shared" si="27"/>
        <v>0.2537105163009007</v>
      </c>
      <c r="W96" s="39">
        <f t="shared" si="28"/>
        <v>1.902828872256755</v>
      </c>
      <c r="X96" s="39">
        <f t="shared" si="29"/>
        <v>-1.3954078396549536</v>
      </c>
      <c r="Y96" s="39">
        <f t="shared" si="30"/>
        <v>-9.514144361283776</v>
      </c>
      <c r="Z96" s="39">
        <f t="shared" si="31"/>
        <v>-8.753012812381073</v>
      </c>
    </row>
    <row r="97" spans="1:26" ht="12.75">
      <c r="A97">
        <v>49018</v>
      </c>
      <c r="B97" t="s">
        <v>144</v>
      </c>
      <c r="C97">
        <v>3552</v>
      </c>
      <c r="D97">
        <v>16</v>
      </c>
      <c r="E97">
        <v>52</v>
      </c>
      <c r="F97">
        <v>-36</v>
      </c>
      <c r="G97">
        <v>19</v>
      </c>
      <c r="H97">
        <v>81</v>
      </c>
      <c r="I97">
        <v>0</v>
      </c>
      <c r="J97" s="38">
        <f t="shared" si="19"/>
        <v>100</v>
      </c>
      <c r="K97">
        <v>4</v>
      </c>
      <c r="L97">
        <v>100</v>
      </c>
      <c r="M97">
        <v>7</v>
      </c>
      <c r="N97" s="38">
        <f t="shared" si="20"/>
        <v>111</v>
      </c>
      <c r="O97" s="54">
        <f t="shared" si="21"/>
        <v>-11</v>
      </c>
      <c r="P97" s="38">
        <f t="shared" si="22"/>
        <v>-47</v>
      </c>
      <c r="Q97">
        <v>3</v>
      </c>
      <c r="R97" s="38">
        <f t="shared" si="23"/>
        <v>3508</v>
      </c>
      <c r="S97" s="39">
        <f t="shared" si="24"/>
        <v>4.53257790368272</v>
      </c>
      <c r="T97" s="39">
        <f t="shared" si="25"/>
        <v>14.73087818696884</v>
      </c>
      <c r="U97" s="39">
        <f t="shared" si="26"/>
        <v>-3.1161473087818696</v>
      </c>
      <c r="V97" s="39">
        <f t="shared" si="27"/>
        <v>-5.38243626062323</v>
      </c>
      <c r="W97" s="39">
        <f t="shared" si="28"/>
        <v>4.24929178470255</v>
      </c>
      <c r="X97" s="39">
        <f t="shared" si="29"/>
        <v>-1.98300283286119</v>
      </c>
      <c r="Y97" s="39">
        <f t="shared" si="30"/>
        <v>-10.19830028328612</v>
      </c>
      <c r="Z97" s="39">
        <f t="shared" si="31"/>
        <v>-13.314447592067989</v>
      </c>
    </row>
    <row r="98" spans="1:26" ht="12.75">
      <c r="A98">
        <v>49019</v>
      </c>
      <c r="B98" t="s">
        <v>145</v>
      </c>
      <c r="C98">
        <v>241</v>
      </c>
      <c r="D98">
        <v>1</v>
      </c>
      <c r="E98">
        <v>2</v>
      </c>
      <c r="F98">
        <v>-1</v>
      </c>
      <c r="G98">
        <v>2</v>
      </c>
      <c r="H98">
        <v>10</v>
      </c>
      <c r="I98">
        <v>0</v>
      </c>
      <c r="J98" s="38">
        <f t="shared" si="19"/>
        <v>12</v>
      </c>
      <c r="K98">
        <v>0</v>
      </c>
      <c r="L98">
        <v>15</v>
      </c>
      <c r="M98">
        <v>0</v>
      </c>
      <c r="N98" s="38">
        <f t="shared" si="20"/>
        <v>15</v>
      </c>
      <c r="O98" s="54">
        <f t="shared" si="21"/>
        <v>-3</v>
      </c>
      <c r="P98" s="38">
        <f t="shared" si="22"/>
        <v>-4</v>
      </c>
      <c r="Q98">
        <v>1</v>
      </c>
      <c r="R98" s="38">
        <f t="shared" si="23"/>
        <v>238</v>
      </c>
      <c r="S98" s="39">
        <f t="shared" si="24"/>
        <v>4.17536534446764</v>
      </c>
      <c r="T98" s="39">
        <f t="shared" si="25"/>
        <v>8.35073068893528</v>
      </c>
      <c r="U98" s="39">
        <f t="shared" si="26"/>
        <v>-12.526096033402924</v>
      </c>
      <c r="V98" s="39">
        <f t="shared" si="27"/>
        <v>-20.876826722338205</v>
      </c>
      <c r="W98" s="39">
        <f t="shared" si="28"/>
        <v>8.35073068893528</v>
      </c>
      <c r="X98" s="39">
        <f t="shared" si="29"/>
        <v>0</v>
      </c>
      <c r="Y98" s="39">
        <f t="shared" si="30"/>
        <v>-4.17536534446764</v>
      </c>
      <c r="Z98" s="39">
        <f t="shared" si="31"/>
        <v>-16.70146137787056</v>
      </c>
    </row>
    <row r="99" spans="1:26" ht="12.75">
      <c r="A99">
        <v>49020</v>
      </c>
      <c r="B99" t="s">
        <v>146</v>
      </c>
      <c r="C99">
        <v>1531</v>
      </c>
      <c r="D99">
        <v>4</v>
      </c>
      <c r="E99">
        <v>18</v>
      </c>
      <c r="F99">
        <v>-14</v>
      </c>
      <c r="G99">
        <v>12</v>
      </c>
      <c r="H99">
        <v>47</v>
      </c>
      <c r="I99">
        <v>0</v>
      </c>
      <c r="J99" s="38">
        <f t="shared" si="19"/>
        <v>59</v>
      </c>
      <c r="K99">
        <v>0</v>
      </c>
      <c r="L99">
        <v>39</v>
      </c>
      <c r="M99">
        <v>7</v>
      </c>
      <c r="N99" s="38">
        <f t="shared" si="20"/>
        <v>46</v>
      </c>
      <c r="O99" s="54">
        <f t="shared" si="21"/>
        <v>13</v>
      </c>
      <c r="P99" s="38">
        <f t="shared" si="22"/>
        <v>-1</v>
      </c>
      <c r="Q99">
        <v>0</v>
      </c>
      <c r="R99" s="38">
        <f t="shared" si="23"/>
        <v>1530</v>
      </c>
      <c r="S99" s="39">
        <f t="shared" si="24"/>
        <v>2.613524991832734</v>
      </c>
      <c r="T99" s="39">
        <f t="shared" si="25"/>
        <v>11.760862463247305</v>
      </c>
      <c r="U99" s="39">
        <f t="shared" si="26"/>
        <v>8.493956223456388</v>
      </c>
      <c r="V99" s="39">
        <f t="shared" si="27"/>
        <v>5.227049983665468</v>
      </c>
      <c r="W99" s="39">
        <f t="shared" si="28"/>
        <v>7.840574975498202</v>
      </c>
      <c r="X99" s="39">
        <f t="shared" si="29"/>
        <v>-4.573668735707285</v>
      </c>
      <c r="Y99" s="39">
        <f t="shared" si="30"/>
        <v>-9.14733747141457</v>
      </c>
      <c r="Z99" s="39">
        <f t="shared" si="31"/>
        <v>-0.6533812479581835</v>
      </c>
    </row>
    <row r="100" spans="1:26" ht="12.75">
      <c r="A100">
        <v>49021</v>
      </c>
      <c r="B100" t="s">
        <v>302</v>
      </c>
      <c r="C100">
        <v>1648</v>
      </c>
      <c r="D100">
        <v>9</v>
      </c>
      <c r="E100">
        <v>23</v>
      </c>
      <c r="F100">
        <v>-14</v>
      </c>
      <c r="G100">
        <v>53</v>
      </c>
      <c r="H100">
        <v>49</v>
      </c>
      <c r="I100">
        <v>35</v>
      </c>
      <c r="J100" s="38">
        <f t="shared" si="19"/>
        <v>137</v>
      </c>
      <c r="K100">
        <v>16</v>
      </c>
      <c r="L100">
        <v>56</v>
      </c>
      <c r="M100">
        <v>3</v>
      </c>
      <c r="N100" s="38">
        <f t="shared" si="20"/>
        <v>75</v>
      </c>
      <c r="O100" s="54">
        <f t="shared" si="21"/>
        <v>62</v>
      </c>
      <c r="P100" s="38">
        <f t="shared" si="22"/>
        <v>48</v>
      </c>
      <c r="Q100">
        <v>2</v>
      </c>
      <c r="R100" s="38">
        <f t="shared" si="23"/>
        <v>1698</v>
      </c>
      <c r="S100" s="39">
        <f t="shared" si="24"/>
        <v>5.379557680812911</v>
      </c>
      <c r="T100" s="39">
        <f t="shared" si="25"/>
        <v>13.747758517632994</v>
      </c>
      <c r="U100" s="39">
        <f t="shared" si="26"/>
        <v>37.05917513448894</v>
      </c>
      <c r="V100" s="39">
        <f t="shared" si="27"/>
        <v>-4.184100418410042</v>
      </c>
      <c r="W100" s="39">
        <f t="shared" si="28"/>
        <v>22.11595935445308</v>
      </c>
      <c r="X100" s="39">
        <f t="shared" si="29"/>
        <v>19.127316198445904</v>
      </c>
      <c r="Y100" s="39">
        <f t="shared" si="30"/>
        <v>-8.368200836820083</v>
      </c>
      <c r="Z100" s="39">
        <f t="shared" si="31"/>
        <v>28.69097429766886</v>
      </c>
    </row>
    <row r="101" spans="1:26" ht="12">
      <c r="A101" s="45"/>
      <c r="B101" s="45" t="s">
        <v>137</v>
      </c>
      <c r="C101" s="45">
        <f aca="true" t="shared" si="32" ref="C101:R101">SUM(C82:C100)</f>
        <v>172432</v>
      </c>
      <c r="D101" s="45">
        <f t="shared" si="32"/>
        <v>979</v>
      </c>
      <c r="E101" s="45">
        <f t="shared" si="32"/>
        <v>2243</v>
      </c>
      <c r="F101" s="45">
        <f t="shared" si="32"/>
        <v>-1264</v>
      </c>
      <c r="G101" s="45">
        <f t="shared" si="32"/>
        <v>1035</v>
      </c>
      <c r="H101" s="45">
        <f t="shared" si="32"/>
        <v>3352</v>
      </c>
      <c r="I101" s="45">
        <f t="shared" si="32"/>
        <v>195</v>
      </c>
      <c r="J101" s="46">
        <f t="shared" si="32"/>
        <v>4582</v>
      </c>
      <c r="K101" s="45">
        <f t="shared" si="32"/>
        <v>489</v>
      </c>
      <c r="L101" s="45">
        <f t="shared" si="32"/>
        <v>3120</v>
      </c>
      <c r="M101" s="45">
        <f t="shared" si="32"/>
        <v>395</v>
      </c>
      <c r="N101" s="46">
        <f t="shared" si="32"/>
        <v>4004</v>
      </c>
      <c r="O101" s="46">
        <f t="shared" si="32"/>
        <v>578</v>
      </c>
      <c r="P101" s="46">
        <f t="shared" si="32"/>
        <v>-686</v>
      </c>
      <c r="Q101" s="45">
        <f t="shared" si="32"/>
        <v>128</v>
      </c>
      <c r="R101" s="46">
        <f t="shared" si="32"/>
        <v>171874</v>
      </c>
      <c r="S101" s="47">
        <f t="shared" si="24"/>
        <v>5.686801856488124</v>
      </c>
      <c r="T101" s="47">
        <f t="shared" si="25"/>
        <v>13.02910782850139</v>
      </c>
      <c r="U101" s="47">
        <f t="shared" si="26"/>
        <v>3.357478522012396</v>
      </c>
      <c r="V101" s="47">
        <f t="shared" si="27"/>
        <v>1.3476384379011692</v>
      </c>
      <c r="W101" s="47">
        <f t="shared" si="28"/>
        <v>3.171597358163959</v>
      </c>
      <c r="X101" s="47">
        <f t="shared" si="29"/>
        <v>-1.1617572740527322</v>
      </c>
      <c r="Y101" s="47">
        <f t="shared" si="30"/>
        <v>-7.342305972013267</v>
      </c>
      <c r="Z101" s="47">
        <f t="shared" si="31"/>
        <v>-3.9848274500008714</v>
      </c>
    </row>
    <row r="102" ht="12">
      <c r="A102" s="31" t="s">
        <v>305</v>
      </c>
    </row>
    <row r="104" spans="1:10" ht="63" customHeight="1">
      <c r="A104" s="64" t="s">
        <v>312</v>
      </c>
      <c r="B104" s="65"/>
      <c r="C104" s="65"/>
      <c r="D104" s="65"/>
      <c r="E104" s="65"/>
      <c r="F104" s="65"/>
      <c r="G104" s="65"/>
      <c r="H104" s="65"/>
      <c r="I104" s="65"/>
      <c r="J104" s="65"/>
    </row>
    <row r="106" ht="13.5">
      <c r="A106" s="56" t="s">
        <v>313</v>
      </c>
    </row>
    <row r="108" ht="13.5">
      <c r="A108" s="56" t="s">
        <v>323</v>
      </c>
    </row>
  </sheetData>
  <mergeCells count="33">
    <mergeCell ref="Z4:Z7"/>
    <mergeCell ref="Y4:Y7"/>
    <mergeCell ref="U5:U7"/>
    <mergeCell ref="V5:V7"/>
    <mergeCell ref="W5:W7"/>
    <mergeCell ref="X5:X7"/>
    <mergeCell ref="Q4:Q7"/>
    <mergeCell ref="S4:S7"/>
    <mergeCell ref="T4:T7"/>
    <mergeCell ref="U4:X4"/>
    <mergeCell ref="A30:J30"/>
    <mergeCell ref="Q43:Q46"/>
    <mergeCell ref="S43:S46"/>
    <mergeCell ref="T43:T46"/>
    <mergeCell ref="U43:X43"/>
    <mergeCell ref="Y43:Y46"/>
    <mergeCell ref="Z43:Z46"/>
    <mergeCell ref="U44:U46"/>
    <mergeCell ref="V44:V46"/>
    <mergeCell ref="W44:W46"/>
    <mergeCell ref="X44:X46"/>
    <mergeCell ref="A69:J69"/>
    <mergeCell ref="Q78:Q81"/>
    <mergeCell ref="S78:S81"/>
    <mergeCell ref="T78:T81"/>
    <mergeCell ref="A104:J104"/>
    <mergeCell ref="U78:X78"/>
    <mergeCell ref="Y78:Y81"/>
    <mergeCell ref="Z78:Z81"/>
    <mergeCell ref="U79:U81"/>
    <mergeCell ref="V79:V81"/>
    <mergeCell ref="W79:W81"/>
    <mergeCell ref="X79:X81"/>
  </mergeCells>
  <printOptions/>
  <pageMargins left="0.75" right="0.75" top="1" bottom="1" header="0.5" footer="0.5"/>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AA150"/>
  <sheetViews>
    <sheetView workbookViewId="0" topLeftCell="A108">
      <selection activeCell="Q57" sqref="Q57:Q60"/>
    </sheetView>
  </sheetViews>
  <sheetFormatPr defaultColWidth="9.140625" defaultRowHeight="12.75"/>
  <cols>
    <col min="1" max="1" width="9.140625" style="37" customWidth="1"/>
    <col min="2" max="2" width="24.7109375" style="37" customWidth="1"/>
    <col min="3" max="3" width="13.28125" style="37" customWidth="1"/>
    <col min="4" max="4" width="18.28125" style="37" customWidth="1"/>
    <col min="5" max="16" width="9.140625" style="37" customWidth="1"/>
    <col min="17" max="17" width="15.57421875" style="37" customWidth="1"/>
    <col min="18" max="18" width="9.8515625" style="37" customWidth="1"/>
    <col min="19" max="16384" width="9.140625" style="37" customWidth="1"/>
  </cols>
  <sheetData>
    <row r="1" spans="1:18" s="4" customFormat="1" ht="14.25">
      <c r="A1" s="1" t="s">
        <v>329</v>
      </c>
      <c r="B1" s="2"/>
      <c r="C1" s="3"/>
      <c r="D1" s="3"/>
      <c r="E1" s="3"/>
      <c r="F1" s="3"/>
      <c r="G1" s="3"/>
      <c r="H1" s="3"/>
      <c r="I1" s="3"/>
      <c r="J1" s="3"/>
      <c r="K1" s="3"/>
      <c r="L1" s="3"/>
      <c r="M1" s="3"/>
      <c r="N1" s="3"/>
      <c r="O1" s="3"/>
      <c r="P1" s="3"/>
      <c r="Q1" s="3"/>
      <c r="R1" s="3"/>
    </row>
    <row r="2" spans="1:18" s="4" customFormat="1" ht="12">
      <c r="A2" s="5"/>
      <c r="B2" s="2"/>
      <c r="C2" s="3"/>
      <c r="D2" s="3"/>
      <c r="E2" s="3"/>
      <c r="F2" s="3"/>
      <c r="G2" s="3"/>
      <c r="H2" s="3"/>
      <c r="I2" s="3"/>
      <c r="J2" s="3"/>
      <c r="K2" s="3"/>
      <c r="L2" s="3"/>
      <c r="M2" s="3"/>
      <c r="N2" s="3"/>
      <c r="O2" s="3"/>
      <c r="P2" s="3"/>
      <c r="Q2" s="3"/>
      <c r="R2" s="3"/>
    </row>
    <row r="3" spans="1:18" s="7" customFormat="1" ht="12">
      <c r="A3" s="6"/>
      <c r="C3" s="8"/>
      <c r="D3" s="8"/>
      <c r="E3" s="8"/>
      <c r="F3" s="8"/>
      <c r="G3" s="8"/>
      <c r="H3" s="8"/>
      <c r="I3" s="8"/>
      <c r="J3" s="8"/>
      <c r="K3" s="8"/>
      <c r="L3" s="8"/>
      <c r="M3" s="8"/>
      <c r="N3" s="8"/>
      <c r="O3" s="8"/>
      <c r="P3" s="8"/>
      <c r="Q3" s="8"/>
      <c r="R3" s="8"/>
    </row>
    <row r="4" spans="1:26" s="7" customFormat="1" ht="12.75" customHeight="1">
      <c r="A4" s="9"/>
      <c r="B4" s="9"/>
      <c r="C4" s="10"/>
      <c r="D4" s="11" t="s">
        <v>0</v>
      </c>
      <c r="E4" s="12"/>
      <c r="F4" s="13"/>
      <c r="G4" s="11" t="s">
        <v>1</v>
      </c>
      <c r="H4" s="12"/>
      <c r="I4" s="12"/>
      <c r="J4" s="12"/>
      <c r="K4" s="12"/>
      <c r="L4" s="12"/>
      <c r="M4" s="12"/>
      <c r="N4" s="12"/>
      <c r="O4" s="14"/>
      <c r="P4" s="10"/>
      <c r="Q4" s="77" t="s">
        <v>330</v>
      </c>
      <c r="R4" s="10"/>
      <c r="S4" s="69" t="s">
        <v>2</v>
      </c>
      <c r="T4" s="69" t="s">
        <v>3</v>
      </c>
      <c r="U4" s="66" t="s">
        <v>4</v>
      </c>
      <c r="V4" s="67"/>
      <c r="W4" s="67"/>
      <c r="X4" s="68"/>
      <c r="Y4" s="69" t="s">
        <v>6</v>
      </c>
      <c r="Z4" s="69" t="s">
        <v>5</v>
      </c>
    </row>
    <row r="5" spans="1:26" s="7" customFormat="1" ht="11.25" customHeight="1">
      <c r="A5" s="15" t="s">
        <v>280</v>
      </c>
      <c r="B5" s="15" t="s">
        <v>7</v>
      </c>
      <c r="C5" s="16" t="s">
        <v>8</v>
      </c>
      <c r="D5" s="17"/>
      <c r="E5" s="17"/>
      <c r="F5" s="17"/>
      <c r="G5" s="11" t="s">
        <v>9</v>
      </c>
      <c r="H5" s="12"/>
      <c r="I5" s="12"/>
      <c r="J5" s="13"/>
      <c r="K5" s="11" t="s">
        <v>10</v>
      </c>
      <c r="L5" s="12"/>
      <c r="M5" s="12"/>
      <c r="N5" s="13"/>
      <c r="O5" s="18"/>
      <c r="P5" s="16"/>
      <c r="Q5" s="78"/>
      <c r="R5" s="16" t="s">
        <v>8</v>
      </c>
      <c r="S5" s="70"/>
      <c r="T5" s="70"/>
      <c r="U5" s="80" t="s">
        <v>11</v>
      </c>
      <c r="V5" s="80" t="s">
        <v>12</v>
      </c>
      <c r="W5" s="80" t="s">
        <v>13</v>
      </c>
      <c r="X5" s="82" t="s">
        <v>14</v>
      </c>
      <c r="Y5" s="70"/>
      <c r="Z5" s="70"/>
    </row>
    <row r="6" spans="1:26" s="7" customFormat="1" ht="11.25" customHeight="1">
      <c r="A6" s="15" t="s">
        <v>281</v>
      </c>
      <c r="B6" s="15" t="s">
        <v>15</v>
      </c>
      <c r="C6" s="16" t="s">
        <v>16</v>
      </c>
      <c r="D6" s="19" t="s">
        <v>17</v>
      </c>
      <c r="E6" s="19" t="s">
        <v>18</v>
      </c>
      <c r="F6" s="19" t="s">
        <v>19</v>
      </c>
      <c r="G6" s="20" t="s">
        <v>20</v>
      </c>
      <c r="H6" s="20" t="s">
        <v>20</v>
      </c>
      <c r="I6" s="20" t="s">
        <v>21</v>
      </c>
      <c r="J6" s="20"/>
      <c r="K6" s="20" t="s">
        <v>22</v>
      </c>
      <c r="L6" s="20" t="s">
        <v>22</v>
      </c>
      <c r="M6" s="20" t="s">
        <v>21</v>
      </c>
      <c r="N6" s="20"/>
      <c r="O6" s="16" t="s">
        <v>19</v>
      </c>
      <c r="P6" s="16" t="s">
        <v>19</v>
      </c>
      <c r="Q6" s="78"/>
      <c r="R6" s="16" t="s">
        <v>16</v>
      </c>
      <c r="S6" s="70"/>
      <c r="T6" s="70"/>
      <c r="U6" s="81"/>
      <c r="V6" s="81"/>
      <c r="W6" s="81"/>
      <c r="X6" s="83"/>
      <c r="Y6" s="70"/>
      <c r="Z6" s="70"/>
    </row>
    <row r="7" spans="1:26" s="7" customFormat="1" ht="11.25" customHeight="1">
      <c r="A7" s="21"/>
      <c r="B7" s="21"/>
      <c r="C7" s="22" t="s">
        <v>308</v>
      </c>
      <c r="D7" s="23" t="s">
        <v>23</v>
      </c>
      <c r="E7" s="24"/>
      <c r="F7" s="24"/>
      <c r="G7" s="24" t="s">
        <v>24</v>
      </c>
      <c r="H7" s="24" t="s">
        <v>25</v>
      </c>
      <c r="I7" s="24" t="s">
        <v>26</v>
      </c>
      <c r="J7" s="24" t="s">
        <v>11</v>
      </c>
      <c r="K7" s="24" t="s">
        <v>24</v>
      </c>
      <c r="L7" s="24" t="s">
        <v>25</v>
      </c>
      <c r="M7" s="24" t="s">
        <v>27</v>
      </c>
      <c r="N7" s="24" t="s">
        <v>11</v>
      </c>
      <c r="O7" s="25"/>
      <c r="P7" s="22" t="s">
        <v>28</v>
      </c>
      <c r="Q7" s="79"/>
      <c r="R7" s="22" t="s">
        <v>307</v>
      </c>
      <c r="S7" s="71"/>
      <c r="T7" s="71"/>
      <c r="U7" s="81"/>
      <c r="V7" s="81"/>
      <c r="W7" s="81"/>
      <c r="X7" s="83"/>
      <c r="Y7" s="71"/>
      <c r="Z7" s="71"/>
    </row>
    <row r="8" spans="1:26" ht="12.75">
      <c r="A8">
        <v>46001</v>
      </c>
      <c r="B8" t="s">
        <v>47</v>
      </c>
      <c r="C8">
        <v>15517</v>
      </c>
      <c r="D8">
        <v>132</v>
      </c>
      <c r="E8">
        <v>126</v>
      </c>
      <c r="F8">
        <v>6</v>
      </c>
      <c r="G8">
        <v>127</v>
      </c>
      <c r="H8">
        <v>597</v>
      </c>
      <c r="I8">
        <v>33</v>
      </c>
      <c r="J8" s="38">
        <f aca="true" t="shared" si="0" ref="J8:J40">SUM(G8:I8)</f>
        <v>757</v>
      </c>
      <c r="K8">
        <v>18</v>
      </c>
      <c r="L8">
        <v>532</v>
      </c>
      <c r="M8">
        <v>155</v>
      </c>
      <c r="N8" s="38">
        <f aca="true" t="shared" si="1" ref="N8:N40">SUM(K8:M8)</f>
        <v>705</v>
      </c>
      <c r="O8" s="38">
        <f>(J8-N8)</f>
        <v>52</v>
      </c>
      <c r="P8" s="38">
        <f>(F8+(O8))</f>
        <v>58</v>
      </c>
      <c r="Q8">
        <v>0</v>
      </c>
      <c r="R8" s="38">
        <v>15575</v>
      </c>
      <c r="S8" s="42">
        <v>8.490930142802007</v>
      </c>
      <c r="T8" s="42">
        <v>8.104978772674643</v>
      </c>
      <c r="U8" s="42">
        <v>3.344911874437154</v>
      </c>
      <c r="V8" s="42">
        <v>4.181139843046443</v>
      </c>
      <c r="W8" s="42">
        <v>7.011449890647112</v>
      </c>
      <c r="X8" s="42">
        <v>-7.847677859256401</v>
      </c>
      <c r="Y8" s="42">
        <v>0.38595137012736397</v>
      </c>
      <c r="Z8" s="42">
        <v>3.730863244564518</v>
      </c>
    </row>
    <row r="9" spans="1:26" ht="12.75">
      <c r="A9">
        <v>46002</v>
      </c>
      <c r="B9" t="s">
        <v>48</v>
      </c>
      <c r="C9">
        <v>5899</v>
      </c>
      <c r="D9">
        <v>18</v>
      </c>
      <c r="E9">
        <v>95</v>
      </c>
      <c r="F9">
        <v>-77</v>
      </c>
      <c r="G9">
        <v>45</v>
      </c>
      <c r="H9">
        <v>137</v>
      </c>
      <c r="I9">
        <v>6</v>
      </c>
      <c r="J9" s="44">
        <f t="shared" si="0"/>
        <v>188</v>
      </c>
      <c r="K9">
        <v>29</v>
      </c>
      <c r="L9">
        <v>169</v>
      </c>
      <c r="M9">
        <v>2</v>
      </c>
      <c r="N9" s="44">
        <f t="shared" si="1"/>
        <v>200</v>
      </c>
      <c r="O9" s="38">
        <f aca="true" t="shared" si="2" ref="O9:O40">(J9-N9)</f>
        <v>-12</v>
      </c>
      <c r="P9" s="38">
        <f aca="true" t="shared" si="3" ref="P9:P40">(F9+(O9))</f>
        <v>-89</v>
      </c>
      <c r="Q9">
        <v>-9</v>
      </c>
      <c r="R9" s="38">
        <v>5801</v>
      </c>
      <c r="S9" s="42">
        <v>3.076923076923077</v>
      </c>
      <c r="T9" s="42">
        <v>16.239316239316242</v>
      </c>
      <c r="U9" s="42">
        <v>-2.051282051282051</v>
      </c>
      <c r="V9" s="42">
        <v>-5.47008547008547</v>
      </c>
      <c r="W9" s="42">
        <v>2.735042735042735</v>
      </c>
      <c r="X9" s="42">
        <v>0.6837606837606838</v>
      </c>
      <c r="Y9" s="42">
        <v>-13.162393162393164</v>
      </c>
      <c r="Z9" s="42">
        <v>-15.213675213675215</v>
      </c>
    </row>
    <row r="10" spans="1:26" ht="12.75">
      <c r="A10">
        <v>46003</v>
      </c>
      <c r="B10" t="s">
        <v>49</v>
      </c>
      <c r="C10">
        <v>9747</v>
      </c>
      <c r="D10">
        <v>54</v>
      </c>
      <c r="E10">
        <v>142</v>
      </c>
      <c r="F10">
        <v>-88</v>
      </c>
      <c r="G10">
        <v>79</v>
      </c>
      <c r="H10">
        <v>221</v>
      </c>
      <c r="I10">
        <v>8</v>
      </c>
      <c r="J10" s="44">
        <f t="shared" si="0"/>
        <v>308</v>
      </c>
      <c r="K10">
        <v>32</v>
      </c>
      <c r="L10">
        <v>205</v>
      </c>
      <c r="M10">
        <v>36</v>
      </c>
      <c r="N10" s="44">
        <f t="shared" si="1"/>
        <v>273</v>
      </c>
      <c r="O10" s="38">
        <f t="shared" si="2"/>
        <v>35</v>
      </c>
      <c r="P10" s="38">
        <f t="shared" si="3"/>
        <v>-53</v>
      </c>
      <c r="Q10">
        <v>0</v>
      </c>
      <c r="R10" s="38">
        <v>9694</v>
      </c>
      <c r="S10" s="42">
        <v>5.555269790648629</v>
      </c>
      <c r="T10" s="42">
        <v>14.608302042076025</v>
      </c>
      <c r="U10" s="42">
        <v>3.6006378272722595</v>
      </c>
      <c r="V10" s="42">
        <v>1.6460058638958903</v>
      </c>
      <c r="W10" s="42">
        <v>4.835142225194177</v>
      </c>
      <c r="X10" s="42">
        <v>-2.8805102618178076</v>
      </c>
      <c r="Y10" s="42">
        <v>-9.053032251427396</v>
      </c>
      <c r="Z10" s="42">
        <v>-5.452394424155136</v>
      </c>
    </row>
    <row r="11" spans="1:26" ht="12.75">
      <c r="A11">
        <v>46004</v>
      </c>
      <c r="B11" t="s">
        <v>50</v>
      </c>
      <c r="C11">
        <v>7070</v>
      </c>
      <c r="D11">
        <v>32</v>
      </c>
      <c r="E11">
        <v>110</v>
      </c>
      <c r="F11">
        <v>-78</v>
      </c>
      <c r="G11">
        <v>32</v>
      </c>
      <c r="H11">
        <v>164</v>
      </c>
      <c r="I11">
        <v>5</v>
      </c>
      <c r="J11" s="44">
        <f t="shared" si="0"/>
        <v>201</v>
      </c>
      <c r="K11">
        <v>9</v>
      </c>
      <c r="L11">
        <v>194</v>
      </c>
      <c r="M11">
        <v>22</v>
      </c>
      <c r="N11" s="44">
        <f t="shared" si="1"/>
        <v>225</v>
      </c>
      <c r="O11" s="38">
        <f t="shared" si="2"/>
        <v>-24</v>
      </c>
      <c r="P11" s="38">
        <f t="shared" si="3"/>
        <v>-102</v>
      </c>
      <c r="Q11">
        <v>6</v>
      </c>
      <c r="R11" s="38">
        <v>6974</v>
      </c>
      <c r="S11" s="42">
        <v>4.557106237539163</v>
      </c>
      <c r="T11" s="42">
        <v>15.665052691540872</v>
      </c>
      <c r="U11" s="42">
        <v>-3.417829678154372</v>
      </c>
      <c r="V11" s="42">
        <v>-4.272287097692965</v>
      </c>
      <c r="W11" s="42">
        <v>3.2754201082312733</v>
      </c>
      <c r="X11" s="42">
        <v>-2.42096268869268</v>
      </c>
      <c r="Y11" s="42">
        <v>-11.107946454001707</v>
      </c>
      <c r="Z11" s="42">
        <v>-14.52577613215608</v>
      </c>
    </row>
    <row r="12" spans="1:26" ht="12.75">
      <c r="A12">
        <v>46005</v>
      </c>
      <c r="B12" t="s">
        <v>51</v>
      </c>
      <c r="C12">
        <v>31670</v>
      </c>
      <c r="D12">
        <v>195</v>
      </c>
      <c r="E12">
        <v>360</v>
      </c>
      <c r="F12">
        <v>-165</v>
      </c>
      <c r="G12">
        <v>129</v>
      </c>
      <c r="H12">
        <v>843</v>
      </c>
      <c r="I12">
        <v>37</v>
      </c>
      <c r="J12" s="44">
        <f t="shared" si="0"/>
        <v>1009</v>
      </c>
      <c r="K12">
        <v>55</v>
      </c>
      <c r="L12">
        <v>830</v>
      </c>
      <c r="M12">
        <v>100</v>
      </c>
      <c r="N12" s="44">
        <f t="shared" si="1"/>
        <v>985</v>
      </c>
      <c r="O12" s="38">
        <f t="shared" si="2"/>
        <v>24</v>
      </c>
      <c r="P12" s="38">
        <f t="shared" si="3"/>
        <v>-141</v>
      </c>
      <c r="Q12">
        <v>14</v>
      </c>
      <c r="R12" s="38">
        <v>31543</v>
      </c>
      <c r="S12" s="42">
        <v>6.169617009159508</v>
      </c>
      <c r="T12" s="42">
        <v>11.390062170756014</v>
      </c>
      <c r="U12" s="42">
        <v>0.7593374780504011</v>
      </c>
      <c r="V12" s="42">
        <v>0.41130780061063393</v>
      </c>
      <c r="W12" s="42">
        <v>2.3412905573220697</v>
      </c>
      <c r="X12" s="42">
        <v>-1.9932608798823026</v>
      </c>
      <c r="Y12" s="42">
        <v>-5.220445161596507</v>
      </c>
      <c r="Z12" s="42">
        <v>-4.461107683546106</v>
      </c>
    </row>
    <row r="13" spans="1:26" ht="12.75">
      <c r="A13">
        <v>46006</v>
      </c>
      <c r="B13" t="s">
        <v>52</v>
      </c>
      <c r="C13">
        <v>2123</v>
      </c>
      <c r="D13">
        <v>9</v>
      </c>
      <c r="E13">
        <v>29</v>
      </c>
      <c r="F13">
        <v>-20</v>
      </c>
      <c r="G13">
        <v>13</v>
      </c>
      <c r="H13">
        <v>48</v>
      </c>
      <c r="I13">
        <v>1</v>
      </c>
      <c r="J13" s="44">
        <f t="shared" si="0"/>
        <v>62</v>
      </c>
      <c r="K13">
        <v>13</v>
      </c>
      <c r="L13">
        <v>46</v>
      </c>
      <c r="M13">
        <v>1</v>
      </c>
      <c r="N13" s="44">
        <f t="shared" si="1"/>
        <v>60</v>
      </c>
      <c r="O13" s="38">
        <f t="shared" si="2"/>
        <v>2</v>
      </c>
      <c r="P13" s="38">
        <f t="shared" si="3"/>
        <v>-18</v>
      </c>
      <c r="Q13">
        <v>2</v>
      </c>
      <c r="R13" s="38">
        <v>2107</v>
      </c>
      <c r="S13" s="42">
        <v>4.25531914893617</v>
      </c>
      <c r="T13" s="42">
        <v>13.711583924349883</v>
      </c>
      <c r="U13" s="42">
        <v>0.9456264775413711</v>
      </c>
      <c r="V13" s="42">
        <v>0.9456264775413711</v>
      </c>
      <c r="W13" s="42">
        <v>0</v>
      </c>
      <c r="X13" s="42">
        <v>0</v>
      </c>
      <c r="Y13" s="42">
        <v>-9.456264775413711</v>
      </c>
      <c r="Z13" s="42">
        <v>-8.51063829787234</v>
      </c>
    </row>
    <row r="14" spans="1:26" ht="12.75">
      <c r="A14">
        <v>46007</v>
      </c>
      <c r="B14" t="s">
        <v>53</v>
      </c>
      <c r="C14">
        <v>45449</v>
      </c>
      <c r="D14">
        <v>315</v>
      </c>
      <c r="E14">
        <v>502</v>
      </c>
      <c r="F14">
        <v>-187</v>
      </c>
      <c r="G14">
        <v>303</v>
      </c>
      <c r="H14">
        <v>1359</v>
      </c>
      <c r="I14">
        <v>84</v>
      </c>
      <c r="J14" s="44">
        <f t="shared" si="0"/>
        <v>1746</v>
      </c>
      <c r="K14">
        <v>150</v>
      </c>
      <c r="L14">
        <v>1197</v>
      </c>
      <c r="M14">
        <v>196</v>
      </c>
      <c r="N14" s="44">
        <f t="shared" si="1"/>
        <v>1543</v>
      </c>
      <c r="O14" s="38">
        <f t="shared" si="2"/>
        <v>203</v>
      </c>
      <c r="P14" s="38">
        <f t="shared" si="3"/>
        <v>16</v>
      </c>
      <c r="Q14">
        <v>32</v>
      </c>
      <c r="R14" s="38">
        <v>45497</v>
      </c>
      <c r="S14" s="42">
        <v>6.927187561849889</v>
      </c>
      <c r="T14" s="42">
        <v>11.039517955709982</v>
      </c>
      <c r="U14" s="42">
        <v>4.464187539858817</v>
      </c>
      <c r="V14" s="42">
        <v>3.562553603237086</v>
      </c>
      <c r="W14" s="42">
        <v>3.3646339586128033</v>
      </c>
      <c r="X14" s="42">
        <v>-2.4630000219910717</v>
      </c>
      <c r="Y14" s="42">
        <v>-4.112330393860093</v>
      </c>
      <c r="Z14" s="42">
        <v>0.35185714599872453</v>
      </c>
    </row>
    <row r="15" spans="1:26" ht="12.75">
      <c r="A15">
        <v>46008</v>
      </c>
      <c r="B15" t="s">
        <v>54</v>
      </c>
      <c r="C15">
        <v>536</v>
      </c>
      <c r="D15">
        <v>3</v>
      </c>
      <c r="E15">
        <v>7</v>
      </c>
      <c r="F15">
        <v>-4</v>
      </c>
      <c r="G15">
        <v>1</v>
      </c>
      <c r="H15">
        <v>6</v>
      </c>
      <c r="I15">
        <v>0</v>
      </c>
      <c r="J15" s="44">
        <f t="shared" si="0"/>
        <v>7</v>
      </c>
      <c r="K15">
        <v>1</v>
      </c>
      <c r="L15">
        <v>4</v>
      </c>
      <c r="M15">
        <v>1</v>
      </c>
      <c r="N15" s="44">
        <f t="shared" si="1"/>
        <v>6</v>
      </c>
      <c r="O15" s="38">
        <f t="shared" si="2"/>
        <v>1</v>
      </c>
      <c r="P15" s="38">
        <f t="shared" si="3"/>
        <v>-3</v>
      </c>
      <c r="Q15">
        <v>0</v>
      </c>
      <c r="R15" s="38">
        <v>533</v>
      </c>
      <c r="S15" s="42">
        <v>5.612722170252572</v>
      </c>
      <c r="T15" s="42">
        <v>13.096351730589337</v>
      </c>
      <c r="U15" s="42">
        <v>1.8709073900841908</v>
      </c>
      <c r="V15" s="42">
        <v>3.7418147801683816</v>
      </c>
      <c r="W15" s="42">
        <v>0</v>
      </c>
      <c r="X15" s="42">
        <v>-1.8709073900841908</v>
      </c>
      <c r="Y15" s="42">
        <v>-7.483629560336763</v>
      </c>
      <c r="Z15" s="42">
        <v>-5.612722170252572</v>
      </c>
    </row>
    <row r="16" spans="1:26" ht="12.75">
      <c r="A16">
        <v>46009</v>
      </c>
      <c r="B16" t="s">
        <v>287</v>
      </c>
      <c r="C16">
        <v>5867</v>
      </c>
      <c r="D16">
        <v>38</v>
      </c>
      <c r="E16">
        <v>68</v>
      </c>
      <c r="F16">
        <v>-30</v>
      </c>
      <c r="G16">
        <v>24</v>
      </c>
      <c r="H16">
        <v>149</v>
      </c>
      <c r="I16">
        <v>3</v>
      </c>
      <c r="J16" s="44">
        <f t="shared" si="0"/>
        <v>176</v>
      </c>
      <c r="K16">
        <v>24</v>
      </c>
      <c r="L16">
        <v>142</v>
      </c>
      <c r="M16">
        <v>6</v>
      </c>
      <c r="N16" s="44">
        <f t="shared" si="1"/>
        <v>172</v>
      </c>
      <c r="O16" s="38">
        <f t="shared" si="2"/>
        <v>4</v>
      </c>
      <c r="P16" s="38">
        <f t="shared" si="3"/>
        <v>-26</v>
      </c>
      <c r="Q16">
        <v>2</v>
      </c>
      <c r="R16" s="38">
        <v>5843</v>
      </c>
      <c r="S16" s="42">
        <v>6.490179333902647</v>
      </c>
      <c r="T16" s="42">
        <v>11.61400512382579</v>
      </c>
      <c r="U16" s="42">
        <v>0.6831767719897524</v>
      </c>
      <c r="V16" s="42">
        <v>1.1955593509820666</v>
      </c>
      <c r="W16" s="42">
        <v>0</v>
      </c>
      <c r="X16" s="42">
        <v>-0.5123825789923143</v>
      </c>
      <c r="Y16" s="42">
        <v>-5.123825789923143</v>
      </c>
      <c r="Z16" s="42">
        <v>-4.44064901793339</v>
      </c>
    </row>
    <row r="17" spans="1:26" ht="12.75">
      <c r="A17">
        <v>46010</v>
      </c>
      <c r="B17" t="s">
        <v>288</v>
      </c>
      <c r="C17">
        <v>1758</v>
      </c>
      <c r="D17">
        <v>9</v>
      </c>
      <c r="E17">
        <v>22</v>
      </c>
      <c r="F17">
        <v>-13</v>
      </c>
      <c r="G17">
        <v>8</v>
      </c>
      <c r="H17">
        <v>35</v>
      </c>
      <c r="I17">
        <v>1</v>
      </c>
      <c r="J17" s="44">
        <f t="shared" si="0"/>
        <v>44</v>
      </c>
      <c r="K17">
        <v>5</v>
      </c>
      <c r="L17">
        <v>32</v>
      </c>
      <c r="M17">
        <v>1</v>
      </c>
      <c r="N17" s="44">
        <f t="shared" si="1"/>
        <v>38</v>
      </c>
      <c r="O17" s="38">
        <f t="shared" si="2"/>
        <v>6</v>
      </c>
      <c r="P17" s="38">
        <f t="shared" si="3"/>
        <v>-7</v>
      </c>
      <c r="Q17">
        <v>0</v>
      </c>
      <c r="R17" s="38">
        <v>1751</v>
      </c>
      <c r="S17" s="42">
        <v>5.129666571672842</v>
      </c>
      <c r="T17" s="42">
        <v>12.539184952978056</v>
      </c>
      <c r="U17" s="42">
        <v>3.4197777144485606</v>
      </c>
      <c r="V17" s="42">
        <v>1.7098888572242803</v>
      </c>
      <c r="W17" s="42">
        <v>1.7098888572242803</v>
      </c>
      <c r="X17" s="42">
        <v>0</v>
      </c>
      <c r="Y17" s="42">
        <v>-7.409518381305215</v>
      </c>
      <c r="Z17" s="42">
        <v>-3.989740666856654</v>
      </c>
    </row>
    <row r="18" spans="1:26" ht="12.75">
      <c r="A18">
        <v>46011</v>
      </c>
      <c r="B18" t="s">
        <v>55</v>
      </c>
      <c r="C18">
        <v>5167</v>
      </c>
      <c r="D18">
        <v>22</v>
      </c>
      <c r="E18">
        <v>68</v>
      </c>
      <c r="F18">
        <v>-46</v>
      </c>
      <c r="G18">
        <v>42</v>
      </c>
      <c r="H18">
        <v>157</v>
      </c>
      <c r="I18">
        <v>13</v>
      </c>
      <c r="J18" s="44">
        <f t="shared" si="0"/>
        <v>212</v>
      </c>
      <c r="K18">
        <v>9</v>
      </c>
      <c r="L18">
        <v>139</v>
      </c>
      <c r="M18">
        <v>1</v>
      </c>
      <c r="N18" s="44">
        <f t="shared" si="1"/>
        <v>149</v>
      </c>
      <c r="O18" s="38">
        <f t="shared" si="2"/>
        <v>63</v>
      </c>
      <c r="P18" s="38">
        <f t="shared" si="3"/>
        <v>17</v>
      </c>
      <c r="Q18">
        <v>1</v>
      </c>
      <c r="R18" s="38">
        <v>5185</v>
      </c>
      <c r="S18" s="42">
        <v>4.250386398763524</v>
      </c>
      <c r="T18" s="42">
        <v>13.13755795981453</v>
      </c>
      <c r="U18" s="42">
        <v>12.171561051004637</v>
      </c>
      <c r="V18" s="42">
        <v>3.4775888717156107</v>
      </c>
      <c r="W18" s="42">
        <v>6.375579598145286</v>
      </c>
      <c r="X18" s="42">
        <v>2.31839258114374</v>
      </c>
      <c r="Y18" s="42">
        <v>-8.887171561051005</v>
      </c>
      <c r="Z18" s="42">
        <v>3.2843894899536323</v>
      </c>
    </row>
    <row r="19" spans="1:26" ht="12.75">
      <c r="A19">
        <v>46013</v>
      </c>
      <c r="B19" t="s">
        <v>56</v>
      </c>
      <c r="C19">
        <v>7156</v>
      </c>
      <c r="D19">
        <v>27</v>
      </c>
      <c r="E19">
        <v>100</v>
      </c>
      <c r="F19">
        <v>-73</v>
      </c>
      <c r="G19">
        <v>32</v>
      </c>
      <c r="H19">
        <v>223</v>
      </c>
      <c r="I19">
        <v>19</v>
      </c>
      <c r="J19" s="44">
        <f t="shared" si="0"/>
        <v>274</v>
      </c>
      <c r="K19">
        <v>32</v>
      </c>
      <c r="L19">
        <v>242</v>
      </c>
      <c r="M19">
        <v>6</v>
      </c>
      <c r="N19" s="44">
        <f t="shared" si="1"/>
        <v>280</v>
      </c>
      <c r="O19" s="38">
        <f t="shared" si="2"/>
        <v>-6</v>
      </c>
      <c r="P19" s="38">
        <f t="shared" si="3"/>
        <v>-79</v>
      </c>
      <c r="Q19">
        <v>34</v>
      </c>
      <c r="R19" s="38">
        <v>7111</v>
      </c>
      <c r="S19" s="42">
        <v>3.7849582953669305</v>
      </c>
      <c r="T19" s="42">
        <v>14.018364056914558</v>
      </c>
      <c r="U19" s="42">
        <v>-0.8411018434148735</v>
      </c>
      <c r="V19" s="42">
        <v>-2.663489170813766</v>
      </c>
      <c r="W19" s="42">
        <v>0</v>
      </c>
      <c r="X19" s="42">
        <v>1.8223873273988924</v>
      </c>
      <c r="Y19" s="42">
        <v>-10.233405761547628</v>
      </c>
      <c r="Z19" s="42">
        <v>-11.0745076049625</v>
      </c>
    </row>
    <row r="20" spans="1:26" ht="12.75">
      <c r="A20">
        <v>46014</v>
      </c>
      <c r="B20" t="s">
        <v>57</v>
      </c>
      <c r="C20">
        <v>583</v>
      </c>
      <c r="D20">
        <v>6</v>
      </c>
      <c r="E20">
        <v>10</v>
      </c>
      <c r="F20">
        <v>-4</v>
      </c>
      <c r="G20">
        <v>6</v>
      </c>
      <c r="H20">
        <v>6</v>
      </c>
      <c r="I20">
        <v>0</v>
      </c>
      <c r="J20" s="44">
        <f t="shared" si="0"/>
        <v>12</v>
      </c>
      <c r="K20">
        <v>0</v>
      </c>
      <c r="L20">
        <v>20</v>
      </c>
      <c r="M20">
        <v>5</v>
      </c>
      <c r="N20" s="44">
        <f t="shared" si="1"/>
        <v>25</v>
      </c>
      <c r="O20" s="38">
        <f t="shared" si="2"/>
        <v>-13</v>
      </c>
      <c r="P20" s="38">
        <f t="shared" si="3"/>
        <v>-17</v>
      </c>
      <c r="Q20">
        <v>-2</v>
      </c>
      <c r="R20" s="38">
        <v>564</v>
      </c>
      <c r="S20" s="42">
        <v>10.462074978204011</v>
      </c>
      <c r="T20" s="42">
        <v>17.436791630340018</v>
      </c>
      <c r="U20" s="42">
        <v>-22.667829119442022</v>
      </c>
      <c r="V20" s="42">
        <v>-24.411508282476024</v>
      </c>
      <c r="W20" s="42">
        <v>10.462074978204011</v>
      </c>
      <c r="X20" s="42">
        <v>-8.718395815170009</v>
      </c>
      <c r="Y20" s="42">
        <v>-6.974716652136007</v>
      </c>
      <c r="Z20" s="42">
        <v>-29.64254577157803</v>
      </c>
    </row>
    <row r="21" spans="1:26" ht="12.75">
      <c r="A21">
        <v>46015</v>
      </c>
      <c r="B21" t="s">
        <v>58</v>
      </c>
      <c r="C21">
        <v>3702</v>
      </c>
      <c r="D21">
        <v>17</v>
      </c>
      <c r="E21">
        <v>61</v>
      </c>
      <c r="F21">
        <v>-44</v>
      </c>
      <c r="G21">
        <v>17</v>
      </c>
      <c r="H21">
        <v>76</v>
      </c>
      <c r="I21">
        <v>1</v>
      </c>
      <c r="J21" s="44">
        <f t="shared" si="0"/>
        <v>94</v>
      </c>
      <c r="K21">
        <v>6</v>
      </c>
      <c r="L21">
        <v>112</v>
      </c>
      <c r="M21">
        <v>16</v>
      </c>
      <c r="N21" s="44">
        <f t="shared" si="1"/>
        <v>134</v>
      </c>
      <c r="O21" s="38">
        <f t="shared" si="2"/>
        <v>-40</v>
      </c>
      <c r="P21" s="38">
        <f t="shared" si="3"/>
        <v>-84</v>
      </c>
      <c r="Q21">
        <v>2</v>
      </c>
      <c r="R21" s="38">
        <v>3620</v>
      </c>
      <c r="S21" s="42">
        <v>4.643540016388965</v>
      </c>
      <c r="T21" s="42">
        <v>16.66211417645452</v>
      </c>
      <c r="U21" s="42">
        <v>-10.925976509150505</v>
      </c>
      <c r="V21" s="42">
        <v>-9.833378858235456</v>
      </c>
      <c r="W21" s="42">
        <v>3.0046435400163887</v>
      </c>
      <c r="X21" s="42">
        <v>-4.09724119093144</v>
      </c>
      <c r="Y21" s="42">
        <v>-12.018574160065555</v>
      </c>
      <c r="Z21" s="42">
        <v>-22.944550669216063</v>
      </c>
    </row>
    <row r="22" spans="1:26" ht="12.75">
      <c r="A22">
        <v>46017</v>
      </c>
      <c r="B22" t="s">
        <v>59</v>
      </c>
      <c r="C22">
        <v>88466</v>
      </c>
      <c r="D22">
        <v>598</v>
      </c>
      <c r="E22">
        <v>1074</v>
      </c>
      <c r="F22">
        <v>-476</v>
      </c>
      <c r="G22">
        <v>702</v>
      </c>
      <c r="H22">
        <v>2316</v>
      </c>
      <c r="I22">
        <v>146</v>
      </c>
      <c r="J22" s="44">
        <f t="shared" si="0"/>
        <v>3164</v>
      </c>
      <c r="K22">
        <v>190</v>
      </c>
      <c r="L22">
        <v>1801</v>
      </c>
      <c r="M22">
        <v>419</v>
      </c>
      <c r="N22" s="44">
        <f t="shared" si="1"/>
        <v>2410</v>
      </c>
      <c r="O22" s="38">
        <f t="shared" si="2"/>
        <v>754</v>
      </c>
      <c r="P22" s="38">
        <f t="shared" si="3"/>
        <v>278</v>
      </c>
      <c r="Q22">
        <v>-10</v>
      </c>
      <c r="R22" s="38">
        <v>88734</v>
      </c>
      <c r="S22" s="42">
        <v>6.749435665914221</v>
      </c>
      <c r="T22" s="42">
        <v>12.121896162528216</v>
      </c>
      <c r="U22" s="42">
        <v>8.510158013544018</v>
      </c>
      <c r="V22" s="42">
        <v>5.812641083521444</v>
      </c>
      <c r="W22" s="42">
        <v>5.778781038374718</v>
      </c>
      <c r="X22" s="42">
        <v>-3.081264108352144</v>
      </c>
      <c r="Y22" s="42">
        <v>-5.3724604966139955</v>
      </c>
      <c r="Z22" s="42">
        <v>3.1376975169300225</v>
      </c>
    </row>
    <row r="23" spans="1:26" ht="12.75">
      <c r="A23">
        <v>46018</v>
      </c>
      <c r="B23" t="s">
        <v>60</v>
      </c>
      <c r="C23">
        <v>21696</v>
      </c>
      <c r="D23">
        <v>101</v>
      </c>
      <c r="E23">
        <v>251</v>
      </c>
      <c r="F23">
        <v>-150</v>
      </c>
      <c r="G23">
        <v>107</v>
      </c>
      <c r="H23">
        <v>678</v>
      </c>
      <c r="I23">
        <v>23</v>
      </c>
      <c r="J23" s="44">
        <f t="shared" si="0"/>
        <v>808</v>
      </c>
      <c r="K23">
        <v>52</v>
      </c>
      <c r="L23">
        <v>642</v>
      </c>
      <c r="M23">
        <v>56</v>
      </c>
      <c r="N23" s="44">
        <f t="shared" si="1"/>
        <v>750</v>
      </c>
      <c r="O23" s="38">
        <f t="shared" si="2"/>
        <v>58</v>
      </c>
      <c r="P23" s="38">
        <f t="shared" si="3"/>
        <v>-92</v>
      </c>
      <c r="Q23">
        <v>11</v>
      </c>
      <c r="R23" s="38">
        <v>21615</v>
      </c>
      <c r="S23" s="42">
        <v>4.663942185587957</v>
      </c>
      <c r="T23" s="42">
        <v>11.590588995867101</v>
      </c>
      <c r="U23" s="42">
        <v>2.6783034333079354</v>
      </c>
      <c r="V23" s="42">
        <v>1.6623952344669946</v>
      </c>
      <c r="W23" s="42">
        <v>2.5397704971023525</v>
      </c>
      <c r="X23" s="42">
        <v>-1.5238622982614116</v>
      </c>
      <c r="Y23" s="42">
        <v>-6.926646810279144</v>
      </c>
      <c r="Z23" s="42">
        <v>-4.248343376971208</v>
      </c>
    </row>
    <row r="24" spans="1:26" ht="12.75">
      <c r="A24">
        <v>46019</v>
      </c>
      <c r="B24" t="s">
        <v>61</v>
      </c>
      <c r="C24">
        <v>1999</v>
      </c>
      <c r="D24">
        <v>8</v>
      </c>
      <c r="E24">
        <v>32</v>
      </c>
      <c r="F24">
        <v>-24</v>
      </c>
      <c r="G24">
        <v>3</v>
      </c>
      <c r="H24">
        <v>20</v>
      </c>
      <c r="I24">
        <v>1</v>
      </c>
      <c r="J24" s="44">
        <f t="shared" si="0"/>
        <v>24</v>
      </c>
      <c r="K24">
        <v>8</v>
      </c>
      <c r="L24">
        <v>49</v>
      </c>
      <c r="M24">
        <v>6</v>
      </c>
      <c r="N24" s="44">
        <f t="shared" si="1"/>
        <v>63</v>
      </c>
      <c r="O24" s="38">
        <f t="shared" si="2"/>
        <v>-39</v>
      </c>
      <c r="P24" s="38">
        <f t="shared" si="3"/>
        <v>-63</v>
      </c>
      <c r="Q24">
        <v>1</v>
      </c>
      <c r="R24" s="38">
        <v>1937</v>
      </c>
      <c r="S24" s="42">
        <v>4.065040650406504</v>
      </c>
      <c r="T24" s="42">
        <v>16.260162601626018</v>
      </c>
      <c r="U24" s="42">
        <v>-19.817073170731707</v>
      </c>
      <c r="V24" s="42">
        <v>-14.735772357723578</v>
      </c>
      <c r="W24" s="42">
        <v>-2.540650406504065</v>
      </c>
      <c r="X24" s="42">
        <v>-2.540650406504065</v>
      </c>
      <c r="Y24" s="42">
        <v>-12.195121951219512</v>
      </c>
      <c r="Z24" s="42">
        <v>-32.01219512195122</v>
      </c>
    </row>
    <row r="25" spans="1:26" ht="12.75">
      <c r="A25">
        <v>46020</v>
      </c>
      <c r="B25" t="s">
        <v>62</v>
      </c>
      <c r="C25">
        <v>1038</v>
      </c>
      <c r="D25">
        <v>5</v>
      </c>
      <c r="E25">
        <v>19</v>
      </c>
      <c r="F25">
        <v>-14</v>
      </c>
      <c r="G25">
        <v>9</v>
      </c>
      <c r="H25">
        <v>21</v>
      </c>
      <c r="I25">
        <v>0</v>
      </c>
      <c r="J25" s="44">
        <f t="shared" si="0"/>
        <v>30</v>
      </c>
      <c r="K25">
        <v>0</v>
      </c>
      <c r="L25">
        <v>13</v>
      </c>
      <c r="M25">
        <v>0</v>
      </c>
      <c r="N25" s="44">
        <f t="shared" si="1"/>
        <v>13</v>
      </c>
      <c r="O25" s="38">
        <f t="shared" si="2"/>
        <v>17</v>
      </c>
      <c r="P25" s="38">
        <f t="shared" si="3"/>
        <v>3</v>
      </c>
      <c r="Q25">
        <v>-1</v>
      </c>
      <c r="R25" s="38">
        <v>1040</v>
      </c>
      <c r="S25" s="42">
        <v>4.8123195380173245</v>
      </c>
      <c r="T25" s="42">
        <v>18.28681424446583</v>
      </c>
      <c r="U25" s="42">
        <v>16.361886429258902</v>
      </c>
      <c r="V25" s="42">
        <v>7.699711260827719</v>
      </c>
      <c r="W25" s="42">
        <v>8.662175168431183</v>
      </c>
      <c r="X25" s="42">
        <v>0</v>
      </c>
      <c r="Y25" s="42">
        <v>-13.474494706448507</v>
      </c>
      <c r="Z25" s="42">
        <v>2.8873917228103942</v>
      </c>
    </row>
    <row r="26" spans="1:26" ht="12.75">
      <c r="A26">
        <v>46021</v>
      </c>
      <c r="B26" t="s">
        <v>63</v>
      </c>
      <c r="C26">
        <v>4409</v>
      </c>
      <c r="D26">
        <v>29</v>
      </c>
      <c r="E26">
        <v>55</v>
      </c>
      <c r="F26">
        <v>-26</v>
      </c>
      <c r="G26">
        <v>27</v>
      </c>
      <c r="H26">
        <v>140</v>
      </c>
      <c r="I26">
        <v>1</v>
      </c>
      <c r="J26" s="44">
        <f t="shared" si="0"/>
        <v>168</v>
      </c>
      <c r="K26">
        <v>2</v>
      </c>
      <c r="L26">
        <v>137</v>
      </c>
      <c r="M26">
        <v>13</v>
      </c>
      <c r="N26" s="44">
        <f t="shared" si="1"/>
        <v>152</v>
      </c>
      <c r="O26" s="38">
        <f t="shared" si="2"/>
        <v>16</v>
      </c>
      <c r="P26" s="38">
        <f t="shared" si="3"/>
        <v>-10</v>
      </c>
      <c r="Q26">
        <v>1</v>
      </c>
      <c r="R26" s="38">
        <v>4400</v>
      </c>
      <c r="S26" s="42">
        <v>6.584175275286638</v>
      </c>
      <c r="T26" s="42">
        <v>12.487228970371211</v>
      </c>
      <c r="U26" s="42">
        <v>3.6326484277443525</v>
      </c>
      <c r="V26" s="42">
        <v>0.6811215802020661</v>
      </c>
      <c r="W26" s="42">
        <v>5.676013168350551</v>
      </c>
      <c r="X26" s="42">
        <v>-2.7244863208082646</v>
      </c>
      <c r="Y26" s="42">
        <v>-5.903053695084573</v>
      </c>
      <c r="Z26" s="42">
        <v>-2.2704052673402204</v>
      </c>
    </row>
    <row r="27" spans="1:26" ht="12.75">
      <c r="A27">
        <v>46022</v>
      </c>
      <c r="B27" t="s">
        <v>64</v>
      </c>
      <c r="C27">
        <v>3448</v>
      </c>
      <c r="D27">
        <v>15</v>
      </c>
      <c r="E27">
        <v>49</v>
      </c>
      <c r="F27">
        <v>-34</v>
      </c>
      <c r="G27">
        <v>34</v>
      </c>
      <c r="H27">
        <v>76</v>
      </c>
      <c r="I27">
        <v>4</v>
      </c>
      <c r="J27" s="44">
        <f t="shared" si="0"/>
        <v>114</v>
      </c>
      <c r="K27">
        <v>8</v>
      </c>
      <c r="L27">
        <v>120</v>
      </c>
      <c r="M27">
        <v>15</v>
      </c>
      <c r="N27" s="44">
        <f t="shared" si="1"/>
        <v>143</v>
      </c>
      <c r="O27" s="38">
        <f t="shared" si="2"/>
        <v>-29</v>
      </c>
      <c r="P27" s="38">
        <f t="shared" si="3"/>
        <v>-63</v>
      </c>
      <c r="Q27">
        <v>4</v>
      </c>
      <c r="R27" s="38">
        <v>3389</v>
      </c>
      <c r="S27" s="42">
        <v>4.3878894251864855</v>
      </c>
      <c r="T27" s="42">
        <v>14.333772122275853</v>
      </c>
      <c r="U27" s="42">
        <v>-8.483252888693873</v>
      </c>
      <c r="V27" s="42">
        <v>-12.871142313880355</v>
      </c>
      <c r="W27" s="42">
        <v>7.605675003656574</v>
      </c>
      <c r="X27" s="42">
        <v>-3.217785578470089</v>
      </c>
      <c r="Y27" s="42">
        <v>-9.945882697089367</v>
      </c>
      <c r="Z27" s="42">
        <v>-18.429135585783236</v>
      </c>
    </row>
    <row r="28" spans="1:26" ht="12.75">
      <c r="A28">
        <v>46023</v>
      </c>
      <c r="B28" t="s">
        <v>65</v>
      </c>
      <c r="C28">
        <v>2278</v>
      </c>
      <c r="D28">
        <v>6</v>
      </c>
      <c r="E28">
        <v>31</v>
      </c>
      <c r="F28">
        <v>-25</v>
      </c>
      <c r="G28">
        <v>10</v>
      </c>
      <c r="H28">
        <v>33</v>
      </c>
      <c r="I28">
        <v>0</v>
      </c>
      <c r="J28" s="44">
        <f t="shared" si="0"/>
        <v>43</v>
      </c>
      <c r="K28">
        <v>2</v>
      </c>
      <c r="L28">
        <v>34</v>
      </c>
      <c r="M28">
        <v>6</v>
      </c>
      <c r="N28" s="44">
        <f t="shared" si="1"/>
        <v>42</v>
      </c>
      <c r="O28" s="38">
        <f t="shared" si="2"/>
        <v>1</v>
      </c>
      <c r="P28" s="38">
        <f t="shared" si="3"/>
        <v>-24</v>
      </c>
      <c r="Q28">
        <v>-6</v>
      </c>
      <c r="R28" s="38">
        <v>2248</v>
      </c>
      <c r="S28" s="42">
        <v>2.6513477684489617</v>
      </c>
      <c r="T28" s="42">
        <v>13.698630136986301</v>
      </c>
      <c r="U28" s="42">
        <v>0.44189129474149363</v>
      </c>
      <c r="V28" s="42">
        <v>-0.44189129474149363</v>
      </c>
      <c r="W28" s="42">
        <v>3.535130357931949</v>
      </c>
      <c r="X28" s="42">
        <v>-2.6513477684489617</v>
      </c>
      <c r="Y28" s="42">
        <v>-11.04728236853734</v>
      </c>
      <c r="Z28" s="42">
        <v>-10.605391073795847</v>
      </c>
    </row>
    <row r="29" spans="1:26" ht="12.75">
      <c r="A29">
        <v>46024</v>
      </c>
      <c r="B29" t="s">
        <v>66</v>
      </c>
      <c r="C29">
        <v>23073</v>
      </c>
      <c r="D29">
        <v>108</v>
      </c>
      <c r="E29">
        <v>293</v>
      </c>
      <c r="F29">
        <v>-185</v>
      </c>
      <c r="G29">
        <v>94</v>
      </c>
      <c r="H29">
        <v>605</v>
      </c>
      <c r="I29">
        <v>21</v>
      </c>
      <c r="J29" s="44">
        <f t="shared" si="0"/>
        <v>720</v>
      </c>
      <c r="K29">
        <v>43</v>
      </c>
      <c r="L29">
        <v>510</v>
      </c>
      <c r="M29">
        <v>55</v>
      </c>
      <c r="N29" s="44">
        <f t="shared" si="1"/>
        <v>608</v>
      </c>
      <c r="O29" s="38">
        <f t="shared" si="2"/>
        <v>112</v>
      </c>
      <c r="P29" s="38">
        <f t="shared" si="3"/>
        <v>-73</v>
      </c>
      <c r="Q29">
        <v>-3</v>
      </c>
      <c r="R29" s="38">
        <v>22997</v>
      </c>
      <c r="S29" s="42">
        <v>4.688517473410028</v>
      </c>
      <c r="T29" s="42">
        <v>12.719774256566094</v>
      </c>
      <c r="U29" s="42">
        <v>4.86216626872151</v>
      </c>
      <c r="V29" s="42">
        <v>4.1241588886477105</v>
      </c>
      <c r="W29" s="42">
        <v>2.214022140221402</v>
      </c>
      <c r="X29" s="42">
        <v>-1.4760147601476015</v>
      </c>
      <c r="Y29" s="42">
        <v>-8.031256783156067</v>
      </c>
      <c r="Z29" s="42">
        <v>-3.169090514434556</v>
      </c>
    </row>
    <row r="30" spans="1:26" ht="12.75">
      <c r="A30">
        <v>46025</v>
      </c>
      <c r="B30" t="s">
        <v>67</v>
      </c>
      <c r="C30">
        <v>2482</v>
      </c>
      <c r="D30">
        <v>20</v>
      </c>
      <c r="E30">
        <v>39</v>
      </c>
      <c r="F30">
        <v>-19</v>
      </c>
      <c r="G30">
        <v>55</v>
      </c>
      <c r="H30">
        <v>47</v>
      </c>
      <c r="I30">
        <v>2</v>
      </c>
      <c r="J30" s="44">
        <f t="shared" si="0"/>
        <v>104</v>
      </c>
      <c r="K30">
        <v>24</v>
      </c>
      <c r="L30">
        <v>59</v>
      </c>
      <c r="M30">
        <v>5</v>
      </c>
      <c r="N30" s="44">
        <f t="shared" si="1"/>
        <v>88</v>
      </c>
      <c r="O30" s="38">
        <f t="shared" si="2"/>
        <v>16</v>
      </c>
      <c r="P30" s="38">
        <f t="shared" si="3"/>
        <v>-3</v>
      </c>
      <c r="Q30">
        <v>-66</v>
      </c>
      <c r="R30" s="38">
        <v>2413</v>
      </c>
      <c r="S30" s="42">
        <v>8.171603677221656</v>
      </c>
      <c r="T30" s="42">
        <v>15.934627170582225</v>
      </c>
      <c r="U30" s="42">
        <v>6.537282941777324</v>
      </c>
      <c r="V30" s="42">
        <v>-4.902962206332993</v>
      </c>
      <c r="W30" s="42">
        <v>12.665985699693564</v>
      </c>
      <c r="X30" s="42">
        <v>-1.2257405515832482</v>
      </c>
      <c r="Y30" s="42">
        <v>-7.763023493360572</v>
      </c>
      <c r="Z30" s="42">
        <v>-1.2257405515832482</v>
      </c>
    </row>
    <row r="31" spans="1:26" ht="12.75">
      <c r="A31">
        <v>46026</v>
      </c>
      <c r="B31" t="s">
        <v>68</v>
      </c>
      <c r="C31">
        <v>8895</v>
      </c>
      <c r="D31">
        <v>73</v>
      </c>
      <c r="E31">
        <v>80</v>
      </c>
      <c r="F31">
        <v>-7</v>
      </c>
      <c r="G31">
        <v>44</v>
      </c>
      <c r="H31">
        <v>275</v>
      </c>
      <c r="I31">
        <v>20</v>
      </c>
      <c r="J31" s="44">
        <f t="shared" si="0"/>
        <v>339</v>
      </c>
      <c r="K31">
        <v>4</v>
      </c>
      <c r="L31">
        <v>319</v>
      </c>
      <c r="M31">
        <v>66</v>
      </c>
      <c r="N31" s="44">
        <f t="shared" si="1"/>
        <v>389</v>
      </c>
      <c r="O31" s="38">
        <f t="shared" si="2"/>
        <v>-50</v>
      </c>
      <c r="P31" s="38">
        <f t="shared" si="3"/>
        <v>-57</v>
      </c>
      <c r="Q31">
        <v>2</v>
      </c>
      <c r="R31" s="38">
        <v>8840</v>
      </c>
      <c r="S31" s="42">
        <v>8.232308993515646</v>
      </c>
      <c r="T31" s="42">
        <v>9.021708486044545</v>
      </c>
      <c r="U31" s="42">
        <v>-5.63856780377784</v>
      </c>
      <c r="V31" s="42">
        <v>-4.9619396673245</v>
      </c>
      <c r="W31" s="42">
        <v>4.510854243022273</v>
      </c>
      <c r="X31" s="42">
        <v>-5.187482379475614</v>
      </c>
      <c r="Y31" s="42">
        <v>-0.7893994925288976</v>
      </c>
      <c r="Z31" s="42">
        <v>-6.427967296306738</v>
      </c>
    </row>
    <row r="32" spans="1:26" ht="12.75">
      <c r="A32">
        <v>46027</v>
      </c>
      <c r="B32" t="s">
        <v>289</v>
      </c>
      <c r="C32">
        <v>1407</v>
      </c>
      <c r="D32">
        <v>10</v>
      </c>
      <c r="E32">
        <v>25</v>
      </c>
      <c r="F32">
        <v>-15</v>
      </c>
      <c r="G32">
        <v>7</v>
      </c>
      <c r="H32">
        <v>20</v>
      </c>
      <c r="I32">
        <v>1</v>
      </c>
      <c r="J32" s="44">
        <f t="shared" si="0"/>
        <v>28</v>
      </c>
      <c r="K32">
        <v>3</v>
      </c>
      <c r="L32">
        <v>32</v>
      </c>
      <c r="M32">
        <v>1</v>
      </c>
      <c r="N32" s="44">
        <f t="shared" si="1"/>
        <v>36</v>
      </c>
      <c r="O32" s="38">
        <f t="shared" si="2"/>
        <v>-8</v>
      </c>
      <c r="P32" s="38">
        <f t="shared" si="3"/>
        <v>-23</v>
      </c>
      <c r="Q32">
        <v>-5</v>
      </c>
      <c r="R32" s="38">
        <v>1379</v>
      </c>
      <c r="S32" s="42">
        <v>7.178750897343861</v>
      </c>
      <c r="T32" s="42">
        <v>17.946877243359655</v>
      </c>
      <c r="U32" s="42">
        <v>-5.74300071787509</v>
      </c>
      <c r="V32" s="42">
        <v>-8.614501076812635</v>
      </c>
      <c r="W32" s="42">
        <v>2.871500358937545</v>
      </c>
      <c r="X32" s="42">
        <v>0</v>
      </c>
      <c r="Y32" s="42">
        <v>-10.768126346015794</v>
      </c>
      <c r="Z32" s="42">
        <v>-16.511127063890882</v>
      </c>
    </row>
    <row r="33" spans="1:26" ht="12.75">
      <c r="A33">
        <v>46028</v>
      </c>
      <c r="B33" t="s">
        <v>69</v>
      </c>
      <c r="C33">
        <v>12845</v>
      </c>
      <c r="D33">
        <v>56</v>
      </c>
      <c r="E33">
        <v>172</v>
      </c>
      <c r="F33">
        <v>-116</v>
      </c>
      <c r="G33">
        <v>63</v>
      </c>
      <c r="H33">
        <v>357</v>
      </c>
      <c r="I33">
        <v>25</v>
      </c>
      <c r="J33" s="44">
        <f t="shared" si="0"/>
        <v>445</v>
      </c>
      <c r="K33">
        <v>28</v>
      </c>
      <c r="L33">
        <v>338</v>
      </c>
      <c r="M33">
        <v>40</v>
      </c>
      <c r="N33" s="44">
        <f t="shared" si="1"/>
        <v>406</v>
      </c>
      <c r="O33" s="38">
        <f t="shared" si="2"/>
        <v>39</v>
      </c>
      <c r="P33" s="38">
        <f t="shared" si="3"/>
        <v>-77</v>
      </c>
      <c r="Q33">
        <v>6</v>
      </c>
      <c r="R33" s="38">
        <v>12774</v>
      </c>
      <c r="S33" s="42">
        <v>4.3717553378352</v>
      </c>
      <c r="T33" s="42">
        <v>13.4275342519224</v>
      </c>
      <c r="U33" s="42">
        <v>3.0446153245638006</v>
      </c>
      <c r="V33" s="42">
        <v>1.4832741324798</v>
      </c>
      <c r="W33" s="42">
        <v>2.732347086147</v>
      </c>
      <c r="X33" s="42">
        <v>-1.1710058940630002</v>
      </c>
      <c r="Y33" s="42">
        <v>-9.0557789140872</v>
      </c>
      <c r="Z33" s="42">
        <v>-6.011163589523401</v>
      </c>
    </row>
    <row r="34" spans="1:26" ht="12.75">
      <c r="A34">
        <v>46030</v>
      </c>
      <c r="B34" t="s">
        <v>70</v>
      </c>
      <c r="C34">
        <v>2971</v>
      </c>
      <c r="D34">
        <v>16</v>
      </c>
      <c r="E34">
        <v>51</v>
      </c>
      <c r="F34">
        <v>-35</v>
      </c>
      <c r="G34">
        <v>19</v>
      </c>
      <c r="H34">
        <v>99</v>
      </c>
      <c r="I34">
        <v>6</v>
      </c>
      <c r="J34" s="44">
        <f t="shared" si="0"/>
        <v>124</v>
      </c>
      <c r="K34">
        <v>8</v>
      </c>
      <c r="L34">
        <v>95</v>
      </c>
      <c r="M34">
        <v>4</v>
      </c>
      <c r="N34" s="44">
        <f t="shared" si="1"/>
        <v>107</v>
      </c>
      <c r="O34" s="38">
        <f t="shared" si="2"/>
        <v>17</v>
      </c>
      <c r="P34" s="38">
        <f t="shared" si="3"/>
        <v>-18</v>
      </c>
      <c r="Q34">
        <v>5</v>
      </c>
      <c r="R34" s="38">
        <v>2958</v>
      </c>
      <c r="S34" s="42">
        <v>5.397200202395007</v>
      </c>
      <c r="T34" s="42">
        <v>17.203575645134087</v>
      </c>
      <c r="U34" s="42">
        <v>5.7345252150446955</v>
      </c>
      <c r="V34" s="42">
        <v>1.3493000505987518</v>
      </c>
      <c r="W34" s="42">
        <v>3.7105751391465676</v>
      </c>
      <c r="X34" s="42">
        <v>0.6746500252993759</v>
      </c>
      <c r="Y34" s="42">
        <v>-11.806375442739078</v>
      </c>
      <c r="Z34" s="42">
        <v>-6.071850227694384</v>
      </c>
    </row>
    <row r="35" spans="1:26" ht="12.75">
      <c r="A35">
        <v>46031</v>
      </c>
      <c r="B35" t="s">
        <v>71</v>
      </c>
      <c r="C35">
        <v>911</v>
      </c>
      <c r="D35">
        <v>4</v>
      </c>
      <c r="E35">
        <v>16</v>
      </c>
      <c r="F35">
        <v>-12</v>
      </c>
      <c r="G35">
        <v>3</v>
      </c>
      <c r="H35">
        <v>11</v>
      </c>
      <c r="I35">
        <v>0</v>
      </c>
      <c r="J35" s="44">
        <f t="shared" si="0"/>
        <v>14</v>
      </c>
      <c r="K35">
        <v>0</v>
      </c>
      <c r="L35">
        <v>26</v>
      </c>
      <c r="M35">
        <v>2</v>
      </c>
      <c r="N35" s="44">
        <f t="shared" si="1"/>
        <v>28</v>
      </c>
      <c r="O35" s="38">
        <f t="shared" si="2"/>
        <v>-14</v>
      </c>
      <c r="P35" s="38">
        <f t="shared" si="3"/>
        <v>-26</v>
      </c>
      <c r="Q35">
        <v>0</v>
      </c>
      <c r="R35" s="38">
        <v>885</v>
      </c>
      <c r="S35" s="42">
        <v>4.4543429844097995</v>
      </c>
      <c r="T35" s="42">
        <v>17.817371937639198</v>
      </c>
      <c r="U35" s="42">
        <v>-15.590200445434299</v>
      </c>
      <c r="V35" s="42">
        <v>-16.70378619153675</v>
      </c>
      <c r="W35" s="42">
        <v>3.34075723830735</v>
      </c>
      <c r="X35" s="42">
        <v>-2.2271714922048997</v>
      </c>
      <c r="Y35" s="42">
        <v>-13.3630289532294</v>
      </c>
      <c r="Z35" s="42">
        <v>-28.953229398663698</v>
      </c>
    </row>
    <row r="36" spans="1:26" ht="12.75">
      <c r="A36">
        <v>46033</v>
      </c>
      <c r="B36" t="s">
        <v>72</v>
      </c>
      <c r="C36">
        <v>60602</v>
      </c>
      <c r="D36">
        <v>399</v>
      </c>
      <c r="E36">
        <v>769</v>
      </c>
      <c r="F36">
        <v>-370</v>
      </c>
      <c r="G36">
        <v>338</v>
      </c>
      <c r="H36">
        <v>1574</v>
      </c>
      <c r="I36">
        <v>104</v>
      </c>
      <c r="J36" s="44">
        <f t="shared" si="0"/>
        <v>2016</v>
      </c>
      <c r="K36">
        <v>56</v>
      </c>
      <c r="L36">
        <v>1292</v>
      </c>
      <c r="M36">
        <v>383</v>
      </c>
      <c r="N36" s="44">
        <f t="shared" si="1"/>
        <v>1731</v>
      </c>
      <c r="O36" s="38">
        <f t="shared" si="2"/>
        <v>285</v>
      </c>
      <c r="P36" s="38">
        <f t="shared" si="3"/>
        <v>-85</v>
      </c>
      <c r="Q36">
        <v>-5</v>
      </c>
      <c r="R36" s="38">
        <v>60512</v>
      </c>
      <c r="S36" s="42">
        <v>6.588833660848457</v>
      </c>
      <c r="T36" s="42">
        <v>12.698779662136499</v>
      </c>
      <c r="U36" s="42">
        <v>4.706309757748898</v>
      </c>
      <c r="V36" s="42">
        <v>4.656769655035752</v>
      </c>
      <c r="W36" s="42">
        <v>4.656769655035752</v>
      </c>
      <c r="X36" s="42">
        <v>-4.607229552322605</v>
      </c>
      <c r="Y36" s="42">
        <v>-6.109946001288042</v>
      </c>
      <c r="Z36" s="42">
        <v>-1.403636243539145</v>
      </c>
    </row>
    <row r="37" spans="1:26" ht="12.75">
      <c r="A37">
        <v>46034</v>
      </c>
      <c r="B37" t="s">
        <v>73</v>
      </c>
      <c r="C37">
        <v>1564</v>
      </c>
      <c r="D37">
        <v>20</v>
      </c>
      <c r="E37">
        <v>25</v>
      </c>
      <c r="F37">
        <v>-5</v>
      </c>
      <c r="G37">
        <v>2</v>
      </c>
      <c r="H37">
        <v>33</v>
      </c>
      <c r="I37">
        <v>4</v>
      </c>
      <c r="J37" s="44">
        <f t="shared" si="0"/>
        <v>39</v>
      </c>
      <c r="K37">
        <v>1</v>
      </c>
      <c r="L37">
        <v>41</v>
      </c>
      <c r="M37">
        <v>11</v>
      </c>
      <c r="N37" s="44">
        <f t="shared" si="1"/>
        <v>53</v>
      </c>
      <c r="O37" s="38">
        <f t="shared" si="2"/>
        <v>-14</v>
      </c>
      <c r="P37" s="38">
        <f t="shared" si="3"/>
        <v>-19</v>
      </c>
      <c r="Q37">
        <v>1</v>
      </c>
      <c r="R37" s="38">
        <v>1546</v>
      </c>
      <c r="S37" s="42">
        <v>12.861736334405144</v>
      </c>
      <c r="T37" s="42">
        <v>16.07717041800643</v>
      </c>
      <c r="U37" s="42">
        <v>-9.0032154340836</v>
      </c>
      <c r="V37" s="42">
        <v>-5.144694533762058</v>
      </c>
      <c r="W37" s="42">
        <v>0.6430868167202572</v>
      </c>
      <c r="X37" s="42">
        <v>-4.5016077170418</v>
      </c>
      <c r="Y37" s="42">
        <v>-3.215434083601286</v>
      </c>
      <c r="Z37" s="42">
        <v>-12.218649517684888</v>
      </c>
    </row>
    <row r="38" spans="1:26" ht="12.75">
      <c r="A38">
        <v>46035</v>
      </c>
      <c r="B38" t="s">
        <v>74</v>
      </c>
      <c r="C38">
        <v>1295</v>
      </c>
      <c r="D38">
        <v>8</v>
      </c>
      <c r="E38">
        <v>20</v>
      </c>
      <c r="F38">
        <v>-12</v>
      </c>
      <c r="G38">
        <v>29</v>
      </c>
      <c r="H38">
        <v>48</v>
      </c>
      <c r="I38">
        <v>0</v>
      </c>
      <c r="J38" s="44">
        <f t="shared" si="0"/>
        <v>77</v>
      </c>
      <c r="K38">
        <v>19</v>
      </c>
      <c r="L38">
        <v>78</v>
      </c>
      <c r="M38">
        <v>0</v>
      </c>
      <c r="N38" s="44">
        <f t="shared" si="1"/>
        <v>97</v>
      </c>
      <c r="O38" s="38">
        <f t="shared" si="2"/>
        <v>-20</v>
      </c>
      <c r="P38" s="38">
        <f t="shared" si="3"/>
        <v>-32</v>
      </c>
      <c r="Q38">
        <v>-1</v>
      </c>
      <c r="R38" s="38">
        <v>1262</v>
      </c>
      <c r="S38" s="42">
        <v>6.257332811888932</v>
      </c>
      <c r="T38" s="42">
        <v>15.643332029722332</v>
      </c>
      <c r="U38" s="42">
        <v>-15.643332029722332</v>
      </c>
      <c r="V38" s="42">
        <v>-23.4649980445835</v>
      </c>
      <c r="W38" s="42">
        <v>7.821666014861166</v>
      </c>
      <c r="X38" s="42">
        <v>0</v>
      </c>
      <c r="Y38" s="42">
        <v>-9.385999217833398</v>
      </c>
      <c r="Z38" s="42">
        <v>-25.029331247555728</v>
      </c>
    </row>
    <row r="39" spans="1:26" ht="12.75">
      <c r="A39">
        <v>46036</v>
      </c>
      <c r="B39" t="s">
        <v>290</v>
      </c>
      <c r="C39">
        <v>815</v>
      </c>
      <c r="D39">
        <v>7</v>
      </c>
      <c r="E39">
        <v>15</v>
      </c>
      <c r="F39">
        <v>-8</v>
      </c>
      <c r="G39">
        <v>13</v>
      </c>
      <c r="H39">
        <v>15</v>
      </c>
      <c r="I39">
        <v>0</v>
      </c>
      <c r="J39" s="44">
        <f t="shared" si="0"/>
        <v>28</v>
      </c>
      <c r="K39">
        <v>2</v>
      </c>
      <c r="L39">
        <v>39</v>
      </c>
      <c r="M39">
        <v>1</v>
      </c>
      <c r="N39" s="44">
        <f t="shared" si="1"/>
        <v>42</v>
      </c>
      <c r="O39" s="38">
        <f t="shared" si="2"/>
        <v>-14</v>
      </c>
      <c r="P39" s="38">
        <f t="shared" si="3"/>
        <v>-22</v>
      </c>
      <c r="Q39">
        <v>1</v>
      </c>
      <c r="R39" s="38">
        <v>794</v>
      </c>
      <c r="S39" s="42">
        <v>8.70105655686762</v>
      </c>
      <c r="T39" s="42">
        <v>18.645121193287757</v>
      </c>
      <c r="U39" s="42">
        <v>-17.40211311373524</v>
      </c>
      <c r="V39" s="42">
        <v>-29.83219390926041</v>
      </c>
      <c r="W39" s="42">
        <v>13.673088875077687</v>
      </c>
      <c r="X39" s="42">
        <v>-1.243008079552517</v>
      </c>
      <c r="Y39" s="42">
        <v>-9.944064636420135</v>
      </c>
      <c r="Z39" s="42">
        <v>-27.346177750155373</v>
      </c>
    </row>
    <row r="40" spans="1:26" ht="12.75">
      <c r="A40">
        <v>46037</v>
      </c>
      <c r="B40" t="s">
        <v>297</v>
      </c>
      <c r="C40">
        <v>1039</v>
      </c>
      <c r="D40">
        <v>6</v>
      </c>
      <c r="E40">
        <v>18</v>
      </c>
      <c r="F40">
        <v>-12</v>
      </c>
      <c r="G40">
        <v>2</v>
      </c>
      <c r="H40">
        <v>22</v>
      </c>
      <c r="I40">
        <v>1</v>
      </c>
      <c r="J40" s="44">
        <f t="shared" si="0"/>
        <v>25</v>
      </c>
      <c r="K40">
        <v>8</v>
      </c>
      <c r="L40">
        <v>24</v>
      </c>
      <c r="M40">
        <v>0</v>
      </c>
      <c r="N40" s="44">
        <f t="shared" si="1"/>
        <v>32</v>
      </c>
      <c r="O40" s="38">
        <f t="shared" si="2"/>
        <v>-7</v>
      </c>
      <c r="P40" s="38">
        <f t="shared" si="3"/>
        <v>-19</v>
      </c>
      <c r="Q40">
        <v>2</v>
      </c>
      <c r="R40" s="38">
        <v>1022</v>
      </c>
      <c r="S40" s="42">
        <v>5.822416302765648</v>
      </c>
      <c r="T40" s="42">
        <v>17.46724890829694</v>
      </c>
      <c r="U40" s="42">
        <v>-6.792819019893256</v>
      </c>
      <c r="V40" s="42">
        <v>-1.940805434255216</v>
      </c>
      <c r="W40" s="42">
        <v>-5.822416302765648</v>
      </c>
      <c r="X40" s="42">
        <v>0.970402717127608</v>
      </c>
      <c r="Y40" s="42">
        <v>-11.644832605531295</v>
      </c>
      <c r="Z40" s="42">
        <v>-18.43765162542455</v>
      </c>
    </row>
    <row r="41" spans="2:26" ht="12">
      <c r="B41" s="45" t="s">
        <v>59</v>
      </c>
      <c r="C41" s="46">
        <f>SUM(C8:C40)</f>
        <v>383477</v>
      </c>
      <c r="D41" s="46">
        <f>SUM(D8:D40)</f>
        <v>2366</v>
      </c>
      <c r="E41" s="46">
        <f>SUM(E8:E40)</f>
        <v>4734</v>
      </c>
      <c r="F41" s="46">
        <f>(D41-E41)</f>
        <v>-2368</v>
      </c>
      <c r="G41" s="46">
        <f aca="true" t="shared" si="4" ref="G41:P41">SUM(G8:G40)</f>
        <v>2419</v>
      </c>
      <c r="H41" s="46">
        <f t="shared" si="4"/>
        <v>10411</v>
      </c>
      <c r="I41" s="46">
        <f t="shared" si="4"/>
        <v>570</v>
      </c>
      <c r="J41" s="46">
        <f t="shared" si="4"/>
        <v>13400</v>
      </c>
      <c r="K41" s="46">
        <f t="shared" si="4"/>
        <v>841</v>
      </c>
      <c r="L41" s="46">
        <f t="shared" si="4"/>
        <v>9513</v>
      </c>
      <c r="M41" s="46">
        <f t="shared" si="4"/>
        <v>1631</v>
      </c>
      <c r="N41" s="46">
        <f t="shared" si="4"/>
        <v>11985</v>
      </c>
      <c r="O41" s="46">
        <f t="shared" si="4"/>
        <v>1415</v>
      </c>
      <c r="P41" s="46">
        <f t="shared" si="4"/>
        <v>-953</v>
      </c>
      <c r="Q41" s="46">
        <v>19</v>
      </c>
      <c r="R41" s="46">
        <v>382543</v>
      </c>
      <c r="S41" s="47">
        <v>6.177384402496019</v>
      </c>
      <c r="T41" s="47">
        <v>12.359990600767604</v>
      </c>
      <c r="U41" s="47">
        <v>3.6944205112138064</v>
      </c>
      <c r="V41" s="47">
        <v>2.3445863032296805</v>
      </c>
      <c r="W41" s="47">
        <v>4.119996866922534</v>
      </c>
      <c r="X41" s="47">
        <v>-2.770162658938409</v>
      </c>
      <c r="Y41" s="47">
        <v>-6.182606198271586</v>
      </c>
      <c r="Z41" s="47">
        <v>-2.488185687057779</v>
      </c>
    </row>
    <row r="42" ht="12">
      <c r="A42" s="31" t="s">
        <v>305</v>
      </c>
    </row>
    <row r="44" spans="1:10" ht="63" customHeight="1">
      <c r="A44" s="64" t="s">
        <v>312</v>
      </c>
      <c r="B44" s="65"/>
      <c r="C44" s="65"/>
      <c r="D44" s="65"/>
      <c r="E44" s="65"/>
      <c r="F44" s="65"/>
      <c r="G44" s="65"/>
      <c r="H44" s="65"/>
      <c r="I44" s="65"/>
      <c r="J44" s="65"/>
    </row>
    <row r="46" ht="13.5">
      <c r="A46" s="56" t="s">
        <v>313</v>
      </c>
    </row>
    <row r="48" ht="13.5">
      <c r="A48" s="56" t="s">
        <v>323</v>
      </c>
    </row>
    <row r="55" spans="1:18" s="4" customFormat="1" ht="14.25">
      <c r="A55" s="1" t="s">
        <v>321</v>
      </c>
      <c r="B55" s="2"/>
      <c r="C55" s="3"/>
      <c r="D55" s="3"/>
      <c r="E55" s="3"/>
      <c r="F55" s="3"/>
      <c r="G55" s="3"/>
      <c r="H55" s="3"/>
      <c r="I55" s="3"/>
      <c r="J55" s="3"/>
      <c r="K55" s="3"/>
      <c r="L55" s="3"/>
      <c r="M55" s="3"/>
      <c r="N55" s="3"/>
      <c r="O55" s="3"/>
      <c r="P55" s="3"/>
      <c r="Q55" s="3"/>
      <c r="R55" s="3"/>
    </row>
    <row r="56" spans="1:18" s="7" customFormat="1" ht="7.5" customHeight="1">
      <c r="A56" s="6"/>
      <c r="C56" s="8"/>
      <c r="D56" s="8"/>
      <c r="E56" s="8"/>
      <c r="F56" s="8"/>
      <c r="G56" s="8"/>
      <c r="H56" s="8"/>
      <c r="I56" s="8"/>
      <c r="J56" s="8"/>
      <c r="K56" s="8"/>
      <c r="L56" s="8"/>
      <c r="M56" s="8"/>
      <c r="N56" s="8"/>
      <c r="O56" s="8"/>
      <c r="P56" s="8"/>
      <c r="Q56" s="8"/>
      <c r="R56" s="8"/>
    </row>
    <row r="57" spans="1:26" s="7" customFormat="1" ht="12.75" customHeight="1">
      <c r="A57" s="9"/>
      <c r="B57" s="9"/>
      <c r="C57" s="10"/>
      <c r="D57" s="11" t="s">
        <v>0</v>
      </c>
      <c r="E57" s="12"/>
      <c r="F57" s="13"/>
      <c r="G57" s="11" t="s">
        <v>1</v>
      </c>
      <c r="H57" s="12"/>
      <c r="I57" s="12"/>
      <c r="J57" s="12"/>
      <c r="K57" s="12"/>
      <c r="L57" s="12"/>
      <c r="M57" s="12"/>
      <c r="N57" s="12"/>
      <c r="O57" s="14"/>
      <c r="P57" s="10"/>
      <c r="Q57" s="77" t="s">
        <v>316</v>
      </c>
      <c r="R57" s="10"/>
      <c r="S57" s="69" t="s">
        <v>2</v>
      </c>
      <c r="T57" s="69" t="s">
        <v>3</v>
      </c>
      <c r="U57" s="66" t="s">
        <v>4</v>
      </c>
      <c r="V57" s="67"/>
      <c r="W57" s="67"/>
      <c r="X57" s="68"/>
      <c r="Y57" s="69" t="s">
        <v>6</v>
      </c>
      <c r="Z57" s="69" t="s">
        <v>5</v>
      </c>
    </row>
    <row r="58" spans="1:26" s="7" customFormat="1" ht="11.25" customHeight="1">
      <c r="A58" s="15" t="s">
        <v>280</v>
      </c>
      <c r="B58" s="15" t="s">
        <v>7</v>
      </c>
      <c r="C58" s="16" t="s">
        <v>8</v>
      </c>
      <c r="D58" s="17"/>
      <c r="E58" s="17"/>
      <c r="F58" s="17"/>
      <c r="G58" s="11" t="s">
        <v>9</v>
      </c>
      <c r="H58" s="12"/>
      <c r="I58" s="12"/>
      <c r="J58" s="13"/>
      <c r="K58" s="11" t="s">
        <v>10</v>
      </c>
      <c r="L58" s="12"/>
      <c r="M58" s="12"/>
      <c r="N58" s="13"/>
      <c r="O58" s="18"/>
      <c r="P58" s="16"/>
      <c r="Q58" s="78"/>
      <c r="R58" s="16" t="s">
        <v>8</v>
      </c>
      <c r="S58" s="70"/>
      <c r="T58" s="70"/>
      <c r="U58" s="72" t="s">
        <v>11</v>
      </c>
      <c r="V58" s="72" t="s">
        <v>12</v>
      </c>
      <c r="W58" s="72" t="s">
        <v>13</v>
      </c>
      <c r="X58" s="74" t="s">
        <v>14</v>
      </c>
      <c r="Y58" s="70"/>
      <c r="Z58" s="70"/>
    </row>
    <row r="59" spans="1:26" s="7" customFormat="1" ht="11.25" customHeight="1">
      <c r="A59" s="15" t="s">
        <v>281</v>
      </c>
      <c r="B59" s="15" t="s">
        <v>15</v>
      </c>
      <c r="C59" s="16" t="s">
        <v>16</v>
      </c>
      <c r="D59" s="19" t="s">
        <v>17</v>
      </c>
      <c r="E59" s="19" t="s">
        <v>18</v>
      </c>
      <c r="F59" s="19" t="s">
        <v>19</v>
      </c>
      <c r="G59" s="20" t="s">
        <v>20</v>
      </c>
      <c r="H59" s="20" t="s">
        <v>20</v>
      </c>
      <c r="I59" s="20" t="s">
        <v>21</v>
      </c>
      <c r="J59" s="20"/>
      <c r="K59" s="20" t="s">
        <v>22</v>
      </c>
      <c r="L59" s="20" t="s">
        <v>22</v>
      </c>
      <c r="M59" s="20" t="s">
        <v>21</v>
      </c>
      <c r="N59" s="20"/>
      <c r="O59" s="16" t="s">
        <v>19</v>
      </c>
      <c r="P59" s="16" t="s">
        <v>19</v>
      </c>
      <c r="Q59" s="78"/>
      <c r="R59" s="16" t="s">
        <v>16</v>
      </c>
      <c r="S59" s="70"/>
      <c r="T59" s="70"/>
      <c r="U59" s="73"/>
      <c r="V59" s="73"/>
      <c r="W59" s="73"/>
      <c r="X59" s="75"/>
      <c r="Y59" s="70"/>
      <c r="Z59" s="70"/>
    </row>
    <row r="60" spans="1:26" s="7" customFormat="1" ht="11.25" customHeight="1">
      <c r="A60" s="21"/>
      <c r="B60" s="21"/>
      <c r="C60" s="22" t="s">
        <v>308</v>
      </c>
      <c r="D60" s="23" t="s">
        <v>23</v>
      </c>
      <c r="E60" s="24"/>
      <c r="F60" s="24"/>
      <c r="G60" s="24" t="s">
        <v>24</v>
      </c>
      <c r="H60" s="24" t="s">
        <v>25</v>
      </c>
      <c r="I60" s="24" t="s">
        <v>26</v>
      </c>
      <c r="J60" s="24" t="s">
        <v>11</v>
      </c>
      <c r="K60" s="24" t="s">
        <v>24</v>
      </c>
      <c r="L60" s="24" t="s">
        <v>25</v>
      </c>
      <c r="M60" s="24" t="s">
        <v>27</v>
      </c>
      <c r="N60" s="24" t="s">
        <v>11</v>
      </c>
      <c r="O60" s="25"/>
      <c r="P60" s="22" t="s">
        <v>28</v>
      </c>
      <c r="Q60" s="79"/>
      <c r="R60" s="22" t="s">
        <v>307</v>
      </c>
      <c r="S60" s="71"/>
      <c r="T60" s="71"/>
      <c r="U60" s="73"/>
      <c r="V60" s="73"/>
      <c r="W60" s="73"/>
      <c r="X60" s="76"/>
      <c r="Y60" s="71"/>
      <c r="Z60" s="71"/>
    </row>
    <row r="61" spans="1:27" ht="12.75">
      <c r="A61">
        <v>46001</v>
      </c>
      <c r="B61" t="s">
        <v>47</v>
      </c>
      <c r="C61">
        <v>7617</v>
      </c>
      <c r="D61">
        <v>69</v>
      </c>
      <c r="E61">
        <v>55</v>
      </c>
      <c r="F61">
        <v>14</v>
      </c>
      <c r="G61">
        <v>61</v>
      </c>
      <c r="H61">
        <v>317</v>
      </c>
      <c r="I61">
        <v>22</v>
      </c>
      <c r="J61" s="38">
        <f aca="true" t="shared" si="5" ref="J61:J93">SUM(G61:I61)</f>
        <v>400</v>
      </c>
      <c r="K61">
        <v>9</v>
      </c>
      <c r="L61">
        <v>267</v>
      </c>
      <c r="M61">
        <v>85</v>
      </c>
      <c r="N61" s="38">
        <f aca="true" t="shared" si="6" ref="N61:N93">SUM(K61:M61)</f>
        <v>361</v>
      </c>
      <c r="O61" s="54">
        <f>(J61-N61)</f>
        <v>39</v>
      </c>
      <c r="P61" s="38">
        <f>(F61+(O61))</f>
        <v>53</v>
      </c>
      <c r="Q61">
        <v>0</v>
      </c>
      <c r="R61" s="38">
        <f>(C61+(P61))+Q61</f>
        <v>7670</v>
      </c>
      <c r="S61" s="39">
        <f>((D61)/((C61+R61)/2))*1000</f>
        <v>9.02727807941388</v>
      </c>
      <c r="T61" s="39">
        <f>((E61)/((C61+R61)/2))*1000</f>
        <v>7.195656440112514</v>
      </c>
      <c r="U61" s="39">
        <f>((O61)/((C61+R61)/2))*1000</f>
        <v>5.102374566625237</v>
      </c>
      <c r="V61" s="39">
        <f>((H61-L61)/((C61+R61)/2))*1000</f>
        <v>6.54150585464774</v>
      </c>
      <c r="W61" s="39">
        <f>((G61-K61)/((C61+R61)/2))*1000</f>
        <v>6.80316608883365</v>
      </c>
      <c r="X61" s="39">
        <f>((I61-M61)/((C61+R61)/2))*1000</f>
        <v>-8.242297376856152</v>
      </c>
      <c r="Y61" s="39">
        <f>((F61)/((C61+R61)/2))*1000</f>
        <v>1.8316216393013671</v>
      </c>
      <c r="Z61" s="39">
        <f>((P61)/((C61+R61)/2))*1000</f>
        <v>6.933996205926604</v>
      </c>
      <c r="AA61" s="39"/>
    </row>
    <row r="62" spans="1:26" ht="12.75">
      <c r="A62">
        <v>46002</v>
      </c>
      <c r="B62" t="s">
        <v>48</v>
      </c>
      <c r="C62">
        <v>2894</v>
      </c>
      <c r="D62">
        <v>11</v>
      </c>
      <c r="E62">
        <v>47</v>
      </c>
      <c r="F62">
        <v>-36</v>
      </c>
      <c r="G62">
        <v>22</v>
      </c>
      <c r="H62">
        <v>82</v>
      </c>
      <c r="I62">
        <v>4</v>
      </c>
      <c r="J62" s="38">
        <f t="shared" si="5"/>
        <v>108</v>
      </c>
      <c r="K62">
        <v>19</v>
      </c>
      <c r="L62">
        <v>95</v>
      </c>
      <c r="M62">
        <v>2</v>
      </c>
      <c r="N62" s="38">
        <f t="shared" si="6"/>
        <v>116</v>
      </c>
      <c r="O62" s="54">
        <f aca="true" t="shared" si="7" ref="O62:O93">(J62-N62)</f>
        <v>-8</v>
      </c>
      <c r="P62" s="38">
        <f aca="true" t="shared" si="8" ref="P62:P93">(F62+(O62))</f>
        <v>-44</v>
      </c>
      <c r="Q62">
        <v>-2</v>
      </c>
      <c r="R62" s="38">
        <f aca="true" t="shared" si="9" ref="R62:R93">(C62+(P62))+Q62</f>
        <v>2848</v>
      </c>
      <c r="S62" s="39">
        <f aca="true" t="shared" si="10" ref="S62:S94">((D62)/((C62+R62)/2))*1000</f>
        <v>3.8314176245210727</v>
      </c>
      <c r="T62" s="39">
        <f aca="true" t="shared" si="11" ref="T62:T94">((E62)/((C62+R62)/2))*1000</f>
        <v>16.37060257749913</v>
      </c>
      <c r="U62" s="39">
        <f aca="true" t="shared" si="12" ref="U62:U94">((O62)/((C62+R62)/2))*1000</f>
        <v>-2.7864855451062347</v>
      </c>
      <c r="V62" s="39">
        <f aca="true" t="shared" si="13" ref="V62:V94">((H62-L62)/((C62+R62)/2))*1000</f>
        <v>-4.528039010797631</v>
      </c>
      <c r="W62" s="39">
        <f aca="true" t="shared" si="14" ref="W62:W94">((G62-K62)/((C62+R62)/2))*1000</f>
        <v>1.0449320794148382</v>
      </c>
      <c r="X62" s="39">
        <f aca="true" t="shared" si="15" ref="X62:X94">((I62-M62)/((C62+R62)/2))*1000</f>
        <v>0.6966213862765587</v>
      </c>
      <c r="Y62" s="39">
        <f aca="true" t="shared" si="16" ref="Y62:Y94">((F62)/((C62+R62)/2))*1000</f>
        <v>-12.539184952978056</v>
      </c>
      <c r="Z62" s="39">
        <f aca="true" t="shared" si="17" ref="Z62:Z94">((P62)/((C62+R62)/2))*1000</f>
        <v>-15.32567049808429</v>
      </c>
    </row>
    <row r="63" spans="1:26" ht="12.75">
      <c r="A63">
        <v>46003</v>
      </c>
      <c r="B63" t="s">
        <v>49</v>
      </c>
      <c r="C63">
        <v>4796</v>
      </c>
      <c r="D63">
        <v>22</v>
      </c>
      <c r="E63">
        <v>67</v>
      </c>
      <c r="F63">
        <v>-45</v>
      </c>
      <c r="G63">
        <v>39</v>
      </c>
      <c r="H63">
        <v>101</v>
      </c>
      <c r="I63">
        <v>7</v>
      </c>
      <c r="J63" s="38">
        <f t="shared" si="5"/>
        <v>147</v>
      </c>
      <c r="K63">
        <v>18</v>
      </c>
      <c r="L63">
        <v>102</v>
      </c>
      <c r="M63">
        <v>20</v>
      </c>
      <c r="N63" s="38">
        <f t="shared" si="6"/>
        <v>140</v>
      </c>
      <c r="O63" s="54">
        <f t="shared" si="7"/>
        <v>7</v>
      </c>
      <c r="P63" s="38">
        <f t="shared" si="8"/>
        <v>-38</v>
      </c>
      <c r="Q63">
        <v>-2</v>
      </c>
      <c r="R63" s="38">
        <f t="shared" si="9"/>
        <v>4756</v>
      </c>
      <c r="S63" s="39">
        <f t="shared" si="10"/>
        <v>4.606365159128979</v>
      </c>
      <c r="T63" s="39">
        <f t="shared" si="11"/>
        <v>14.028475711892797</v>
      </c>
      <c r="U63" s="39">
        <f t="shared" si="12"/>
        <v>1.4656616415410384</v>
      </c>
      <c r="V63" s="39">
        <f t="shared" si="13"/>
        <v>-0.20938023450586266</v>
      </c>
      <c r="W63" s="39">
        <f t="shared" si="14"/>
        <v>4.396984924623116</v>
      </c>
      <c r="X63" s="39">
        <f t="shared" si="15"/>
        <v>-2.721943048576214</v>
      </c>
      <c r="Y63" s="39">
        <f t="shared" si="16"/>
        <v>-9.422110552763819</v>
      </c>
      <c r="Z63" s="39">
        <f t="shared" si="17"/>
        <v>-7.956448911222781</v>
      </c>
    </row>
    <row r="64" spans="1:26" ht="12.75">
      <c r="A64">
        <v>46004</v>
      </c>
      <c r="B64" t="s">
        <v>50</v>
      </c>
      <c r="C64">
        <v>3480</v>
      </c>
      <c r="D64">
        <v>13</v>
      </c>
      <c r="E64">
        <v>54</v>
      </c>
      <c r="F64">
        <v>-41</v>
      </c>
      <c r="G64">
        <v>12</v>
      </c>
      <c r="H64">
        <v>96</v>
      </c>
      <c r="I64">
        <v>5</v>
      </c>
      <c r="J64" s="38">
        <f t="shared" si="5"/>
        <v>113</v>
      </c>
      <c r="K64">
        <v>5</v>
      </c>
      <c r="L64">
        <v>102</v>
      </c>
      <c r="M64">
        <v>19</v>
      </c>
      <c r="N64" s="38">
        <f t="shared" si="6"/>
        <v>126</v>
      </c>
      <c r="O64" s="54">
        <f t="shared" si="7"/>
        <v>-13</v>
      </c>
      <c r="P64" s="38">
        <f t="shared" si="8"/>
        <v>-54</v>
      </c>
      <c r="Q64">
        <v>4</v>
      </c>
      <c r="R64" s="38">
        <f t="shared" si="9"/>
        <v>3430</v>
      </c>
      <c r="S64" s="39">
        <f t="shared" si="10"/>
        <v>3.7626628075253254</v>
      </c>
      <c r="T64" s="39">
        <f t="shared" si="11"/>
        <v>15.629522431259046</v>
      </c>
      <c r="U64" s="39">
        <f t="shared" si="12"/>
        <v>-3.7626628075253254</v>
      </c>
      <c r="V64" s="39">
        <f t="shared" si="13"/>
        <v>-1.7366136034732274</v>
      </c>
      <c r="W64" s="39">
        <f t="shared" si="14"/>
        <v>2.0260492040520983</v>
      </c>
      <c r="X64" s="39">
        <f t="shared" si="15"/>
        <v>-4.052098408104197</v>
      </c>
      <c r="Y64" s="39">
        <f t="shared" si="16"/>
        <v>-11.86685962373372</v>
      </c>
      <c r="Z64" s="39">
        <f t="shared" si="17"/>
        <v>-15.629522431259046</v>
      </c>
    </row>
    <row r="65" spans="1:26" ht="12.75">
      <c r="A65">
        <v>46005</v>
      </c>
      <c r="B65" t="s">
        <v>51</v>
      </c>
      <c r="C65">
        <v>15272</v>
      </c>
      <c r="D65">
        <v>99</v>
      </c>
      <c r="E65">
        <v>183</v>
      </c>
      <c r="F65">
        <v>-84</v>
      </c>
      <c r="G65">
        <v>61</v>
      </c>
      <c r="H65">
        <v>408</v>
      </c>
      <c r="I65">
        <v>21</v>
      </c>
      <c r="J65" s="38">
        <f t="shared" si="5"/>
        <v>490</v>
      </c>
      <c r="K65">
        <v>27</v>
      </c>
      <c r="L65">
        <v>410</v>
      </c>
      <c r="M65">
        <v>54</v>
      </c>
      <c r="N65" s="38">
        <f t="shared" si="6"/>
        <v>491</v>
      </c>
      <c r="O65" s="54">
        <f t="shared" si="7"/>
        <v>-1</v>
      </c>
      <c r="P65" s="38">
        <f t="shared" si="8"/>
        <v>-85</v>
      </c>
      <c r="Q65">
        <v>10</v>
      </c>
      <c r="R65" s="38">
        <f t="shared" si="9"/>
        <v>15197</v>
      </c>
      <c r="S65" s="39">
        <f t="shared" si="10"/>
        <v>6.498408218188978</v>
      </c>
      <c r="T65" s="39">
        <f t="shared" si="11"/>
        <v>12.01220913059175</v>
      </c>
      <c r="U65" s="39">
        <f t="shared" si="12"/>
        <v>-0.06564048705241393</v>
      </c>
      <c r="V65" s="39">
        <f t="shared" si="13"/>
        <v>-0.13128097410482786</v>
      </c>
      <c r="W65" s="39">
        <f t="shared" si="14"/>
        <v>2.2317765597820736</v>
      </c>
      <c r="X65" s="39">
        <f t="shared" si="15"/>
        <v>-2.1661360727296595</v>
      </c>
      <c r="Y65" s="39">
        <f t="shared" si="16"/>
        <v>-5.51380091240277</v>
      </c>
      <c r="Z65" s="39">
        <f t="shared" si="17"/>
        <v>-5.579441399455185</v>
      </c>
    </row>
    <row r="66" spans="1:26" ht="12.75">
      <c r="A66">
        <v>46006</v>
      </c>
      <c r="B66" t="s">
        <v>52</v>
      </c>
      <c r="C66">
        <v>1063</v>
      </c>
      <c r="D66">
        <v>3</v>
      </c>
      <c r="E66">
        <v>15</v>
      </c>
      <c r="F66">
        <v>-12</v>
      </c>
      <c r="G66">
        <v>4</v>
      </c>
      <c r="H66">
        <v>26</v>
      </c>
      <c r="I66">
        <v>1</v>
      </c>
      <c r="J66" s="38">
        <f t="shared" si="5"/>
        <v>31</v>
      </c>
      <c r="K66">
        <v>7</v>
      </c>
      <c r="L66">
        <v>27</v>
      </c>
      <c r="M66">
        <v>1</v>
      </c>
      <c r="N66" s="38">
        <f t="shared" si="6"/>
        <v>35</v>
      </c>
      <c r="O66" s="54">
        <f t="shared" si="7"/>
        <v>-4</v>
      </c>
      <c r="P66" s="38">
        <f t="shared" si="8"/>
        <v>-16</v>
      </c>
      <c r="Q66">
        <v>2</v>
      </c>
      <c r="R66" s="38">
        <f t="shared" si="9"/>
        <v>1049</v>
      </c>
      <c r="S66" s="39">
        <f t="shared" si="10"/>
        <v>2.840909090909091</v>
      </c>
      <c r="T66" s="39">
        <f t="shared" si="11"/>
        <v>14.204545454545453</v>
      </c>
      <c r="U66" s="39">
        <f t="shared" si="12"/>
        <v>-3.787878787878788</v>
      </c>
      <c r="V66" s="39">
        <f t="shared" si="13"/>
        <v>-0.946969696969697</v>
      </c>
      <c r="W66" s="39">
        <f t="shared" si="14"/>
        <v>-2.840909090909091</v>
      </c>
      <c r="X66" s="39">
        <f t="shared" si="15"/>
        <v>0</v>
      </c>
      <c r="Y66" s="39">
        <f t="shared" si="16"/>
        <v>-11.363636363636363</v>
      </c>
      <c r="Z66" s="39">
        <f t="shared" si="17"/>
        <v>-15.151515151515152</v>
      </c>
    </row>
    <row r="67" spans="1:26" ht="12.75">
      <c r="A67">
        <v>46007</v>
      </c>
      <c r="B67" t="s">
        <v>53</v>
      </c>
      <c r="C67">
        <v>22411</v>
      </c>
      <c r="D67">
        <v>178</v>
      </c>
      <c r="E67">
        <v>224</v>
      </c>
      <c r="F67">
        <v>-46</v>
      </c>
      <c r="G67">
        <v>157</v>
      </c>
      <c r="H67">
        <v>699</v>
      </c>
      <c r="I67">
        <v>53</v>
      </c>
      <c r="J67" s="38">
        <f t="shared" si="5"/>
        <v>909</v>
      </c>
      <c r="K67">
        <v>74</v>
      </c>
      <c r="L67">
        <v>645</v>
      </c>
      <c r="M67">
        <v>148</v>
      </c>
      <c r="N67" s="38">
        <f t="shared" si="6"/>
        <v>867</v>
      </c>
      <c r="O67" s="54">
        <f t="shared" si="7"/>
        <v>42</v>
      </c>
      <c r="P67" s="38">
        <f t="shared" si="8"/>
        <v>-4</v>
      </c>
      <c r="Q67">
        <v>17</v>
      </c>
      <c r="R67" s="38">
        <f t="shared" si="9"/>
        <v>22424</v>
      </c>
      <c r="S67" s="39">
        <f t="shared" si="10"/>
        <v>7.940225270436044</v>
      </c>
      <c r="T67" s="39">
        <f t="shared" si="11"/>
        <v>9.992193598750976</v>
      </c>
      <c r="U67" s="39">
        <f t="shared" si="12"/>
        <v>1.873536299765808</v>
      </c>
      <c r="V67" s="39">
        <f t="shared" si="13"/>
        <v>2.4088323854131817</v>
      </c>
      <c r="W67" s="39">
        <f t="shared" si="14"/>
        <v>3.702464592394335</v>
      </c>
      <c r="X67" s="39">
        <f t="shared" si="15"/>
        <v>-4.237760678041709</v>
      </c>
      <c r="Y67" s="39">
        <f t="shared" si="16"/>
        <v>-2.0519683283149326</v>
      </c>
      <c r="Z67" s="39">
        <f t="shared" si="17"/>
        <v>-0.17843202854912457</v>
      </c>
    </row>
    <row r="68" spans="1:26" ht="12.75">
      <c r="A68">
        <v>46008</v>
      </c>
      <c r="B68" t="s">
        <v>54</v>
      </c>
      <c r="C68">
        <v>268</v>
      </c>
      <c r="D68">
        <v>1</v>
      </c>
      <c r="E68">
        <v>3</v>
      </c>
      <c r="F68">
        <v>-2</v>
      </c>
      <c r="G68">
        <v>1</v>
      </c>
      <c r="H68">
        <v>4</v>
      </c>
      <c r="I68">
        <v>0</v>
      </c>
      <c r="J68" s="38">
        <f t="shared" si="5"/>
        <v>5</v>
      </c>
      <c r="K68">
        <v>0</v>
      </c>
      <c r="L68">
        <v>2</v>
      </c>
      <c r="M68">
        <v>1</v>
      </c>
      <c r="N68" s="38">
        <f t="shared" si="6"/>
        <v>3</v>
      </c>
      <c r="O68" s="54">
        <f t="shared" si="7"/>
        <v>2</v>
      </c>
      <c r="P68" s="38">
        <f t="shared" si="8"/>
        <v>0</v>
      </c>
      <c r="Q68">
        <v>0</v>
      </c>
      <c r="R68" s="38">
        <f t="shared" si="9"/>
        <v>268</v>
      </c>
      <c r="S68" s="39">
        <f t="shared" si="10"/>
        <v>3.7313432835820897</v>
      </c>
      <c r="T68" s="39">
        <f t="shared" si="11"/>
        <v>11.194029850746269</v>
      </c>
      <c r="U68" s="39">
        <f t="shared" si="12"/>
        <v>7.462686567164179</v>
      </c>
      <c r="V68" s="39">
        <f t="shared" si="13"/>
        <v>7.462686567164179</v>
      </c>
      <c r="W68" s="39">
        <f t="shared" si="14"/>
        <v>3.7313432835820897</v>
      </c>
      <c r="X68" s="39">
        <f t="shared" si="15"/>
        <v>-3.7313432835820897</v>
      </c>
      <c r="Y68" s="39">
        <f t="shared" si="16"/>
        <v>-7.462686567164179</v>
      </c>
      <c r="Z68" s="39">
        <f t="shared" si="17"/>
        <v>0</v>
      </c>
    </row>
    <row r="69" spans="1:26" ht="12.75">
      <c r="A69">
        <v>46009</v>
      </c>
      <c r="B69" t="s">
        <v>287</v>
      </c>
      <c r="C69">
        <v>2831</v>
      </c>
      <c r="D69">
        <v>23</v>
      </c>
      <c r="E69">
        <v>32</v>
      </c>
      <c r="F69">
        <v>-9</v>
      </c>
      <c r="G69">
        <v>10</v>
      </c>
      <c r="H69">
        <v>81</v>
      </c>
      <c r="I69">
        <v>2</v>
      </c>
      <c r="J69" s="38">
        <f t="shared" si="5"/>
        <v>93</v>
      </c>
      <c r="K69">
        <v>12</v>
      </c>
      <c r="L69">
        <v>74</v>
      </c>
      <c r="M69">
        <v>2</v>
      </c>
      <c r="N69" s="38">
        <f t="shared" si="6"/>
        <v>88</v>
      </c>
      <c r="O69" s="54">
        <f t="shared" si="7"/>
        <v>5</v>
      </c>
      <c r="P69" s="38">
        <f t="shared" si="8"/>
        <v>-4</v>
      </c>
      <c r="Q69">
        <v>2</v>
      </c>
      <c r="R69" s="38">
        <f t="shared" si="9"/>
        <v>2829</v>
      </c>
      <c r="S69" s="39">
        <f t="shared" si="10"/>
        <v>8.12720848056537</v>
      </c>
      <c r="T69" s="39">
        <f t="shared" si="11"/>
        <v>11.307420494699645</v>
      </c>
      <c r="U69" s="39">
        <f t="shared" si="12"/>
        <v>1.7667844522968197</v>
      </c>
      <c r="V69" s="39">
        <f t="shared" si="13"/>
        <v>2.473498233215548</v>
      </c>
      <c r="W69" s="39">
        <f t="shared" si="14"/>
        <v>-0.7067137809187278</v>
      </c>
      <c r="X69" s="39">
        <f t="shared" si="15"/>
        <v>0</v>
      </c>
      <c r="Y69" s="39">
        <f t="shared" si="16"/>
        <v>-3.1802120141342756</v>
      </c>
      <c r="Z69" s="39">
        <f t="shared" si="17"/>
        <v>-1.4134275618374557</v>
      </c>
    </row>
    <row r="70" spans="1:26" ht="12.75">
      <c r="A70">
        <v>46010</v>
      </c>
      <c r="B70" t="s">
        <v>288</v>
      </c>
      <c r="C70">
        <v>881</v>
      </c>
      <c r="D70">
        <v>2</v>
      </c>
      <c r="E70">
        <v>15</v>
      </c>
      <c r="F70">
        <v>-13</v>
      </c>
      <c r="G70">
        <v>3</v>
      </c>
      <c r="H70">
        <v>12</v>
      </c>
      <c r="I70">
        <v>1</v>
      </c>
      <c r="J70" s="38">
        <f t="shared" si="5"/>
        <v>16</v>
      </c>
      <c r="K70">
        <v>2</v>
      </c>
      <c r="L70">
        <v>11</v>
      </c>
      <c r="M70">
        <v>0</v>
      </c>
      <c r="N70" s="38">
        <f t="shared" si="6"/>
        <v>13</v>
      </c>
      <c r="O70" s="54">
        <f t="shared" si="7"/>
        <v>3</v>
      </c>
      <c r="P70" s="38">
        <f t="shared" si="8"/>
        <v>-10</v>
      </c>
      <c r="Q70">
        <v>0</v>
      </c>
      <c r="R70" s="38">
        <f t="shared" si="9"/>
        <v>871</v>
      </c>
      <c r="S70" s="39">
        <f t="shared" si="10"/>
        <v>2.28310502283105</v>
      </c>
      <c r="T70" s="39">
        <f t="shared" si="11"/>
        <v>17.123287671232877</v>
      </c>
      <c r="U70" s="39">
        <f t="shared" si="12"/>
        <v>3.4246575342465753</v>
      </c>
      <c r="V70" s="39">
        <f t="shared" si="13"/>
        <v>1.141552511415525</v>
      </c>
      <c r="W70" s="39">
        <f t="shared" si="14"/>
        <v>1.141552511415525</v>
      </c>
      <c r="X70" s="39">
        <f t="shared" si="15"/>
        <v>1.141552511415525</v>
      </c>
      <c r="Y70" s="39">
        <f t="shared" si="16"/>
        <v>-14.840182648401825</v>
      </c>
      <c r="Z70" s="39">
        <f t="shared" si="17"/>
        <v>-11.415525114155251</v>
      </c>
    </row>
    <row r="71" spans="1:26" ht="12.75">
      <c r="A71">
        <v>46011</v>
      </c>
      <c r="B71" t="s">
        <v>55</v>
      </c>
      <c r="C71">
        <v>2532</v>
      </c>
      <c r="D71">
        <v>8</v>
      </c>
      <c r="E71">
        <v>31</v>
      </c>
      <c r="F71">
        <v>-23</v>
      </c>
      <c r="G71">
        <v>28</v>
      </c>
      <c r="H71">
        <v>85</v>
      </c>
      <c r="I71">
        <v>10</v>
      </c>
      <c r="J71" s="38">
        <f t="shared" si="5"/>
        <v>123</v>
      </c>
      <c r="K71">
        <v>8</v>
      </c>
      <c r="L71">
        <v>80</v>
      </c>
      <c r="M71">
        <v>1</v>
      </c>
      <c r="N71" s="38">
        <f t="shared" si="6"/>
        <v>89</v>
      </c>
      <c r="O71" s="54">
        <f t="shared" si="7"/>
        <v>34</v>
      </c>
      <c r="P71" s="38">
        <f t="shared" si="8"/>
        <v>11</v>
      </c>
      <c r="Q71">
        <v>1</v>
      </c>
      <c r="R71" s="38">
        <f t="shared" si="9"/>
        <v>2544</v>
      </c>
      <c r="S71" s="39">
        <f t="shared" si="10"/>
        <v>3.1520882584712373</v>
      </c>
      <c r="T71" s="39">
        <f t="shared" si="11"/>
        <v>12.214342001576044</v>
      </c>
      <c r="U71" s="39">
        <f t="shared" si="12"/>
        <v>13.396375098502759</v>
      </c>
      <c r="V71" s="39">
        <f t="shared" si="13"/>
        <v>1.970055161544523</v>
      </c>
      <c r="W71" s="39">
        <f t="shared" si="14"/>
        <v>7.880220646178092</v>
      </c>
      <c r="X71" s="39">
        <f t="shared" si="15"/>
        <v>3.5460992907801416</v>
      </c>
      <c r="Y71" s="39">
        <f t="shared" si="16"/>
        <v>-9.062253743104806</v>
      </c>
      <c r="Z71" s="39">
        <f t="shared" si="17"/>
        <v>4.334121355397952</v>
      </c>
    </row>
    <row r="72" spans="1:26" ht="12.75">
      <c r="A72">
        <v>46013</v>
      </c>
      <c r="B72" t="s">
        <v>56</v>
      </c>
      <c r="C72">
        <v>3269</v>
      </c>
      <c r="D72">
        <v>8</v>
      </c>
      <c r="E72">
        <v>49</v>
      </c>
      <c r="F72">
        <v>-41</v>
      </c>
      <c r="G72">
        <v>15</v>
      </c>
      <c r="H72">
        <v>105</v>
      </c>
      <c r="I72">
        <v>15</v>
      </c>
      <c r="J72" s="38">
        <f t="shared" si="5"/>
        <v>135</v>
      </c>
      <c r="K72">
        <v>12</v>
      </c>
      <c r="L72">
        <v>104</v>
      </c>
      <c r="M72">
        <v>3</v>
      </c>
      <c r="N72" s="38">
        <f t="shared" si="6"/>
        <v>119</v>
      </c>
      <c r="O72" s="54">
        <f t="shared" si="7"/>
        <v>16</v>
      </c>
      <c r="P72" s="38">
        <f t="shared" si="8"/>
        <v>-25</v>
      </c>
      <c r="Q72">
        <v>21</v>
      </c>
      <c r="R72" s="38">
        <f t="shared" si="9"/>
        <v>3265</v>
      </c>
      <c r="S72" s="39">
        <f t="shared" si="10"/>
        <v>2.4487297214569943</v>
      </c>
      <c r="T72" s="39">
        <f t="shared" si="11"/>
        <v>14.99846954392409</v>
      </c>
      <c r="U72" s="39">
        <f t="shared" si="12"/>
        <v>4.897459442913989</v>
      </c>
      <c r="V72" s="39">
        <f t="shared" si="13"/>
        <v>0.3060912151821243</v>
      </c>
      <c r="W72" s="39">
        <f t="shared" si="14"/>
        <v>0.9182736455463728</v>
      </c>
      <c r="X72" s="39">
        <f t="shared" si="15"/>
        <v>3.6730945821854912</v>
      </c>
      <c r="Y72" s="39">
        <f t="shared" si="16"/>
        <v>-12.549739822467096</v>
      </c>
      <c r="Z72" s="39">
        <f t="shared" si="17"/>
        <v>-7.6522803795531065</v>
      </c>
    </row>
    <row r="73" spans="1:26" ht="12.75">
      <c r="A73">
        <v>46014</v>
      </c>
      <c r="B73" t="s">
        <v>57</v>
      </c>
      <c r="C73">
        <v>280</v>
      </c>
      <c r="D73">
        <v>2</v>
      </c>
      <c r="E73">
        <v>6</v>
      </c>
      <c r="F73">
        <v>-4</v>
      </c>
      <c r="G73">
        <v>1</v>
      </c>
      <c r="H73">
        <v>3</v>
      </c>
      <c r="I73">
        <v>0</v>
      </c>
      <c r="J73" s="38">
        <f t="shared" si="5"/>
        <v>4</v>
      </c>
      <c r="K73">
        <v>0</v>
      </c>
      <c r="L73">
        <v>8</v>
      </c>
      <c r="M73">
        <v>1</v>
      </c>
      <c r="N73" s="38">
        <f t="shared" si="6"/>
        <v>9</v>
      </c>
      <c r="O73" s="54">
        <f t="shared" si="7"/>
        <v>-5</v>
      </c>
      <c r="P73" s="38">
        <f t="shared" si="8"/>
        <v>-9</v>
      </c>
      <c r="Q73">
        <v>-1</v>
      </c>
      <c r="R73" s="38">
        <f t="shared" si="9"/>
        <v>270</v>
      </c>
      <c r="S73" s="39">
        <f t="shared" si="10"/>
        <v>7.2727272727272725</v>
      </c>
      <c r="T73" s="39">
        <f t="shared" si="11"/>
        <v>21.81818181818182</v>
      </c>
      <c r="U73" s="39">
        <f t="shared" si="12"/>
        <v>-18.18181818181818</v>
      </c>
      <c r="V73" s="39">
        <f t="shared" si="13"/>
        <v>-18.18181818181818</v>
      </c>
      <c r="W73" s="39">
        <f t="shared" si="14"/>
        <v>3.6363636363636362</v>
      </c>
      <c r="X73" s="39">
        <f t="shared" si="15"/>
        <v>-3.6363636363636362</v>
      </c>
      <c r="Y73" s="39">
        <f t="shared" si="16"/>
        <v>-14.545454545454545</v>
      </c>
      <c r="Z73" s="39">
        <f t="shared" si="17"/>
        <v>-32.72727272727273</v>
      </c>
    </row>
    <row r="74" spans="1:26" ht="12.75">
      <c r="A74">
        <v>46015</v>
      </c>
      <c r="B74" t="s">
        <v>58</v>
      </c>
      <c r="C74">
        <v>1849</v>
      </c>
      <c r="D74">
        <v>13</v>
      </c>
      <c r="E74">
        <v>29</v>
      </c>
      <c r="F74">
        <v>-16</v>
      </c>
      <c r="G74">
        <v>8</v>
      </c>
      <c r="H74">
        <v>41</v>
      </c>
      <c r="I74">
        <v>0</v>
      </c>
      <c r="J74" s="38">
        <f t="shared" si="5"/>
        <v>49</v>
      </c>
      <c r="K74">
        <v>2</v>
      </c>
      <c r="L74">
        <v>66</v>
      </c>
      <c r="M74">
        <v>14</v>
      </c>
      <c r="N74" s="38">
        <f t="shared" si="6"/>
        <v>82</v>
      </c>
      <c r="O74" s="54">
        <f t="shared" si="7"/>
        <v>-33</v>
      </c>
      <c r="P74" s="38">
        <f t="shared" si="8"/>
        <v>-49</v>
      </c>
      <c r="Q74">
        <v>1</v>
      </c>
      <c r="R74" s="38">
        <f t="shared" si="9"/>
        <v>1801</v>
      </c>
      <c r="S74" s="39">
        <f t="shared" si="10"/>
        <v>7.123287671232877</v>
      </c>
      <c r="T74" s="39">
        <f t="shared" si="11"/>
        <v>15.89041095890411</v>
      </c>
      <c r="U74" s="39">
        <f t="shared" si="12"/>
        <v>-18.08219178082192</v>
      </c>
      <c r="V74" s="39">
        <f t="shared" si="13"/>
        <v>-13.698630136986301</v>
      </c>
      <c r="W74" s="39">
        <f t="shared" si="14"/>
        <v>3.2876712328767126</v>
      </c>
      <c r="X74" s="39">
        <f t="shared" si="15"/>
        <v>-7.671232876712328</v>
      </c>
      <c r="Y74" s="39">
        <f t="shared" si="16"/>
        <v>-8.767123287671232</v>
      </c>
      <c r="Z74" s="39">
        <f t="shared" si="17"/>
        <v>-26.84931506849315</v>
      </c>
    </row>
    <row r="75" spans="1:26" ht="12.75">
      <c r="A75">
        <v>46017</v>
      </c>
      <c r="B75" t="s">
        <v>59</v>
      </c>
      <c r="C75">
        <v>42403</v>
      </c>
      <c r="D75">
        <v>291</v>
      </c>
      <c r="E75">
        <v>486</v>
      </c>
      <c r="F75">
        <v>-195</v>
      </c>
      <c r="G75">
        <v>349</v>
      </c>
      <c r="H75">
        <v>1172</v>
      </c>
      <c r="I75">
        <v>89</v>
      </c>
      <c r="J75" s="38">
        <f t="shared" si="5"/>
        <v>1610</v>
      </c>
      <c r="K75">
        <v>92</v>
      </c>
      <c r="L75">
        <v>924</v>
      </c>
      <c r="M75">
        <v>243</v>
      </c>
      <c r="N75" s="38">
        <f t="shared" si="6"/>
        <v>1259</v>
      </c>
      <c r="O75" s="54">
        <f t="shared" si="7"/>
        <v>351</v>
      </c>
      <c r="P75" s="38">
        <f t="shared" si="8"/>
        <v>156</v>
      </c>
      <c r="Q75">
        <v>2</v>
      </c>
      <c r="R75" s="38">
        <f t="shared" si="9"/>
        <v>42561</v>
      </c>
      <c r="S75" s="39">
        <f t="shared" si="10"/>
        <v>6.8499599830516456</v>
      </c>
      <c r="T75" s="39">
        <f t="shared" si="11"/>
        <v>11.440139353137798</v>
      </c>
      <c r="U75" s="39">
        <f t="shared" si="12"/>
        <v>8.262322866155078</v>
      </c>
      <c r="V75" s="39">
        <f t="shared" si="13"/>
        <v>5.837766583494186</v>
      </c>
      <c r="W75" s="39">
        <f t="shared" si="14"/>
        <v>6.0496210159597</v>
      </c>
      <c r="X75" s="39">
        <f t="shared" si="15"/>
        <v>-3.625064733298809</v>
      </c>
      <c r="Y75" s="39">
        <f t="shared" si="16"/>
        <v>-4.590179370086155</v>
      </c>
      <c r="Z75" s="39">
        <f t="shared" si="17"/>
        <v>3.6721434960689234</v>
      </c>
    </row>
    <row r="76" spans="1:26" ht="12.75">
      <c r="A76">
        <v>46018</v>
      </c>
      <c r="B76" t="s">
        <v>60</v>
      </c>
      <c r="C76">
        <v>10595</v>
      </c>
      <c r="D76">
        <v>50</v>
      </c>
      <c r="E76">
        <v>122</v>
      </c>
      <c r="F76">
        <v>-72</v>
      </c>
      <c r="G76">
        <v>51</v>
      </c>
      <c r="H76">
        <v>331</v>
      </c>
      <c r="I76">
        <v>17</v>
      </c>
      <c r="J76" s="38">
        <f t="shared" si="5"/>
        <v>399</v>
      </c>
      <c r="K76">
        <v>33</v>
      </c>
      <c r="L76">
        <v>324</v>
      </c>
      <c r="M76">
        <v>24</v>
      </c>
      <c r="N76" s="38">
        <f t="shared" si="6"/>
        <v>381</v>
      </c>
      <c r="O76" s="54">
        <f t="shared" si="7"/>
        <v>18</v>
      </c>
      <c r="P76" s="38">
        <f t="shared" si="8"/>
        <v>-54</v>
      </c>
      <c r="Q76">
        <v>10</v>
      </c>
      <c r="R76" s="38">
        <f t="shared" si="9"/>
        <v>10551</v>
      </c>
      <c r="S76" s="39">
        <f t="shared" si="10"/>
        <v>4.729026766291497</v>
      </c>
      <c r="T76" s="39">
        <f t="shared" si="11"/>
        <v>11.538825309751253</v>
      </c>
      <c r="U76" s="39">
        <f t="shared" si="12"/>
        <v>1.702449635864939</v>
      </c>
      <c r="V76" s="39">
        <f t="shared" si="13"/>
        <v>0.6620637472808095</v>
      </c>
      <c r="W76" s="39">
        <f t="shared" si="14"/>
        <v>1.702449635864939</v>
      </c>
      <c r="X76" s="39">
        <f t="shared" si="15"/>
        <v>-0.6620637472808095</v>
      </c>
      <c r="Y76" s="39">
        <f t="shared" si="16"/>
        <v>-6.809798543459756</v>
      </c>
      <c r="Z76" s="39">
        <f t="shared" si="17"/>
        <v>-5.107348907594817</v>
      </c>
    </row>
    <row r="77" spans="1:26" ht="12.75">
      <c r="A77">
        <v>46019</v>
      </c>
      <c r="B77" t="s">
        <v>61</v>
      </c>
      <c r="C77">
        <v>980</v>
      </c>
      <c r="D77">
        <v>4</v>
      </c>
      <c r="E77">
        <v>22</v>
      </c>
      <c r="F77">
        <v>-18</v>
      </c>
      <c r="G77">
        <v>0</v>
      </c>
      <c r="H77">
        <v>11</v>
      </c>
      <c r="I77">
        <v>1</v>
      </c>
      <c r="J77" s="38">
        <f t="shared" si="5"/>
        <v>12</v>
      </c>
      <c r="K77">
        <v>2</v>
      </c>
      <c r="L77">
        <v>23</v>
      </c>
      <c r="M77">
        <v>3</v>
      </c>
      <c r="N77" s="38">
        <f t="shared" si="6"/>
        <v>28</v>
      </c>
      <c r="O77" s="54">
        <f t="shared" si="7"/>
        <v>-16</v>
      </c>
      <c r="P77" s="38">
        <f t="shared" si="8"/>
        <v>-34</v>
      </c>
      <c r="Q77">
        <v>0</v>
      </c>
      <c r="R77" s="38">
        <f t="shared" si="9"/>
        <v>946</v>
      </c>
      <c r="S77" s="39">
        <f t="shared" si="10"/>
        <v>4.153686396677051</v>
      </c>
      <c r="T77" s="39">
        <f t="shared" si="11"/>
        <v>22.845275181723782</v>
      </c>
      <c r="U77" s="39">
        <f t="shared" si="12"/>
        <v>-16.614745586708203</v>
      </c>
      <c r="V77" s="39">
        <f t="shared" si="13"/>
        <v>-12.461059190031152</v>
      </c>
      <c r="W77" s="39">
        <f t="shared" si="14"/>
        <v>-2.0768431983385254</v>
      </c>
      <c r="X77" s="39">
        <f t="shared" si="15"/>
        <v>-2.0768431983385254</v>
      </c>
      <c r="Y77" s="39">
        <f t="shared" si="16"/>
        <v>-18.69158878504673</v>
      </c>
      <c r="Z77" s="39">
        <f t="shared" si="17"/>
        <v>-35.306334371754936</v>
      </c>
    </row>
    <row r="78" spans="1:26" ht="12.75">
      <c r="A78">
        <v>46020</v>
      </c>
      <c r="B78" t="s">
        <v>62</v>
      </c>
      <c r="C78">
        <v>510</v>
      </c>
      <c r="D78">
        <v>4</v>
      </c>
      <c r="E78">
        <v>10</v>
      </c>
      <c r="F78">
        <v>-6</v>
      </c>
      <c r="G78">
        <v>3</v>
      </c>
      <c r="H78">
        <v>11</v>
      </c>
      <c r="I78">
        <v>0</v>
      </c>
      <c r="J78" s="38">
        <f t="shared" si="5"/>
        <v>14</v>
      </c>
      <c r="K78">
        <v>0</v>
      </c>
      <c r="L78">
        <v>7</v>
      </c>
      <c r="M78">
        <v>0</v>
      </c>
      <c r="N78" s="38">
        <f t="shared" si="6"/>
        <v>7</v>
      </c>
      <c r="O78" s="54">
        <f t="shared" si="7"/>
        <v>7</v>
      </c>
      <c r="P78" s="38">
        <f t="shared" si="8"/>
        <v>1</v>
      </c>
      <c r="Q78">
        <v>-2</v>
      </c>
      <c r="R78" s="38">
        <f t="shared" si="9"/>
        <v>509</v>
      </c>
      <c r="S78" s="39">
        <f t="shared" si="10"/>
        <v>7.850834151128557</v>
      </c>
      <c r="T78" s="39">
        <f t="shared" si="11"/>
        <v>19.627085377821395</v>
      </c>
      <c r="U78" s="39">
        <f t="shared" si="12"/>
        <v>13.738959764474975</v>
      </c>
      <c r="V78" s="39">
        <f t="shared" si="13"/>
        <v>7.850834151128557</v>
      </c>
      <c r="W78" s="39">
        <f t="shared" si="14"/>
        <v>5.888125613346418</v>
      </c>
      <c r="X78" s="39">
        <f t="shared" si="15"/>
        <v>0</v>
      </c>
      <c r="Y78" s="39">
        <f t="shared" si="16"/>
        <v>-11.776251226692835</v>
      </c>
      <c r="Z78" s="39">
        <f t="shared" si="17"/>
        <v>1.9627085377821392</v>
      </c>
    </row>
    <row r="79" spans="1:26" ht="12.75">
      <c r="A79">
        <v>46021</v>
      </c>
      <c r="B79" t="s">
        <v>63</v>
      </c>
      <c r="C79">
        <v>2137</v>
      </c>
      <c r="D79">
        <v>10</v>
      </c>
      <c r="E79">
        <v>30</v>
      </c>
      <c r="F79">
        <v>-20</v>
      </c>
      <c r="G79">
        <v>11</v>
      </c>
      <c r="H79">
        <v>75</v>
      </c>
      <c r="I79">
        <v>1</v>
      </c>
      <c r="J79" s="38">
        <f t="shared" si="5"/>
        <v>87</v>
      </c>
      <c r="K79">
        <v>1</v>
      </c>
      <c r="L79">
        <v>71</v>
      </c>
      <c r="M79">
        <v>6</v>
      </c>
      <c r="N79" s="38">
        <f t="shared" si="6"/>
        <v>78</v>
      </c>
      <c r="O79" s="54">
        <f t="shared" si="7"/>
        <v>9</v>
      </c>
      <c r="P79" s="38">
        <f t="shared" si="8"/>
        <v>-11</v>
      </c>
      <c r="Q79">
        <v>0</v>
      </c>
      <c r="R79" s="38">
        <f t="shared" si="9"/>
        <v>2126</v>
      </c>
      <c r="S79" s="39">
        <f t="shared" si="10"/>
        <v>4.691531785127844</v>
      </c>
      <c r="T79" s="39">
        <f t="shared" si="11"/>
        <v>14.074595355383533</v>
      </c>
      <c r="U79" s="39">
        <f t="shared" si="12"/>
        <v>4.22237860661506</v>
      </c>
      <c r="V79" s="39">
        <f t="shared" si="13"/>
        <v>1.8766127140511375</v>
      </c>
      <c r="W79" s="39">
        <f t="shared" si="14"/>
        <v>4.691531785127844</v>
      </c>
      <c r="X79" s="39">
        <f t="shared" si="15"/>
        <v>-2.345765892563922</v>
      </c>
      <c r="Y79" s="39">
        <f t="shared" si="16"/>
        <v>-9.383063570255688</v>
      </c>
      <c r="Z79" s="39">
        <f t="shared" si="17"/>
        <v>-5.1606849636406285</v>
      </c>
    </row>
    <row r="80" spans="1:26" ht="12.75">
      <c r="A80">
        <v>46022</v>
      </c>
      <c r="B80" t="s">
        <v>64</v>
      </c>
      <c r="C80">
        <v>1733</v>
      </c>
      <c r="D80">
        <v>8</v>
      </c>
      <c r="E80">
        <v>20</v>
      </c>
      <c r="F80">
        <v>-12</v>
      </c>
      <c r="G80">
        <v>17</v>
      </c>
      <c r="H80">
        <v>40</v>
      </c>
      <c r="I80">
        <v>1</v>
      </c>
      <c r="J80" s="38">
        <f t="shared" si="5"/>
        <v>58</v>
      </c>
      <c r="K80">
        <v>7</v>
      </c>
      <c r="L80">
        <v>59</v>
      </c>
      <c r="M80">
        <v>6</v>
      </c>
      <c r="N80" s="38">
        <f t="shared" si="6"/>
        <v>72</v>
      </c>
      <c r="O80" s="54">
        <f t="shared" si="7"/>
        <v>-14</v>
      </c>
      <c r="P80" s="38">
        <f t="shared" si="8"/>
        <v>-26</v>
      </c>
      <c r="Q80">
        <v>1</v>
      </c>
      <c r="R80" s="38">
        <f t="shared" si="9"/>
        <v>1708</v>
      </c>
      <c r="S80" s="39">
        <f t="shared" si="10"/>
        <v>4.649811101424005</v>
      </c>
      <c r="T80" s="39">
        <f t="shared" si="11"/>
        <v>11.624527753560011</v>
      </c>
      <c r="U80" s="39">
        <f t="shared" si="12"/>
        <v>-8.137169427492008</v>
      </c>
      <c r="V80" s="39">
        <f t="shared" si="13"/>
        <v>-11.04330136588201</v>
      </c>
      <c r="W80" s="39">
        <f t="shared" si="14"/>
        <v>5.812263876780006</v>
      </c>
      <c r="X80" s="39">
        <f t="shared" si="15"/>
        <v>-2.906131938390003</v>
      </c>
      <c r="Y80" s="39">
        <f t="shared" si="16"/>
        <v>-6.974716652136007</v>
      </c>
      <c r="Z80" s="39">
        <f t="shared" si="17"/>
        <v>-15.111886079628016</v>
      </c>
    </row>
    <row r="81" spans="1:26" ht="12.75">
      <c r="A81">
        <v>46023</v>
      </c>
      <c r="B81" t="s">
        <v>65</v>
      </c>
      <c r="C81">
        <v>1097</v>
      </c>
      <c r="D81">
        <v>3</v>
      </c>
      <c r="E81">
        <v>13</v>
      </c>
      <c r="F81">
        <v>-10</v>
      </c>
      <c r="G81">
        <v>8</v>
      </c>
      <c r="H81">
        <v>21</v>
      </c>
      <c r="I81">
        <v>0</v>
      </c>
      <c r="J81" s="38">
        <f t="shared" si="5"/>
        <v>29</v>
      </c>
      <c r="K81">
        <v>1</v>
      </c>
      <c r="L81">
        <v>14</v>
      </c>
      <c r="M81">
        <v>4</v>
      </c>
      <c r="N81" s="38">
        <f t="shared" si="6"/>
        <v>19</v>
      </c>
      <c r="O81" s="54">
        <f t="shared" si="7"/>
        <v>10</v>
      </c>
      <c r="P81" s="38">
        <f t="shared" si="8"/>
        <v>0</v>
      </c>
      <c r="Q81">
        <v>-1</v>
      </c>
      <c r="R81" s="38">
        <f t="shared" si="9"/>
        <v>1096</v>
      </c>
      <c r="S81" s="39">
        <f t="shared" si="10"/>
        <v>2.7359781121751023</v>
      </c>
      <c r="T81" s="39">
        <f t="shared" si="11"/>
        <v>11.855905152758778</v>
      </c>
      <c r="U81" s="39">
        <f t="shared" si="12"/>
        <v>9.119927040583676</v>
      </c>
      <c r="V81" s="39">
        <f t="shared" si="13"/>
        <v>6.383948928408572</v>
      </c>
      <c r="W81" s="39">
        <f t="shared" si="14"/>
        <v>6.383948928408572</v>
      </c>
      <c r="X81" s="39">
        <f t="shared" si="15"/>
        <v>-3.64797081623347</v>
      </c>
      <c r="Y81" s="39">
        <f t="shared" si="16"/>
        <v>-9.119927040583676</v>
      </c>
      <c r="Z81" s="39">
        <f t="shared" si="17"/>
        <v>0</v>
      </c>
    </row>
    <row r="82" spans="1:26" ht="12.75">
      <c r="A82">
        <v>46024</v>
      </c>
      <c r="B82" t="s">
        <v>66</v>
      </c>
      <c r="C82">
        <v>10851</v>
      </c>
      <c r="D82">
        <v>52</v>
      </c>
      <c r="E82">
        <v>141</v>
      </c>
      <c r="F82">
        <v>-89</v>
      </c>
      <c r="G82">
        <v>44</v>
      </c>
      <c r="H82">
        <v>271</v>
      </c>
      <c r="I82">
        <v>9</v>
      </c>
      <c r="J82" s="38">
        <f t="shared" si="5"/>
        <v>324</v>
      </c>
      <c r="K82">
        <v>25</v>
      </c>
      <c r="L82">
        <v>242</v>
      </c>
      <c r="M82">
        <v>36</v>
      </c>
      <c r="N82" s="38">
        <f t="shared" si="6"/>
        <v>303</v>
      </c>
      <c r="O82" s="54">
        <f t="shared" si="7"/>
        <v>21</v>
      </c>
      <c r="P82" s="38">
        <f t="shared" si="8"/>
        <v>-68</v>
      </c>
      <c r="Q82">
        <v>-2</v>
      </c>
      <c r="R82" s="38">
        <f t="shared" si="9"/>
        <v>10781</v>
      </c>
      <c r="S82" s="39">
        <f t="shared" si="10"/>
        <v>4.807692307692308</v>
      </c>
      <c r="T82" s="39">
        <f t="shared" si="11"/>
        <v>13.036242603550296</v>
      </c>
      <c r="U82" s="39">
        <f t="shared" si="12"/>
        <v>1.941568047337278</v>
      </c>
      <c r="V82" s="39">
        <f t="shared" si="13"/>
        <v>2.681213017751479</v>
      </c>
      <c r="W82" s="39">
        <f t="shared" si="14"/>
        <v>1.7566568047337279</v>
      </c>
      <c r="X82" s="39">
        <f t="shared" si="15"/>
        <v>-2.4963017751479293</v>
      </c>
      <c r="Y82" s="39">
        <f t="shared" si="16"/>
        <v>-8.228550295857989</v>
      </c>
      <c r="Z82" s="39">
        <f t="shared" si="17"/>
        <v>-6.28698224852071</v>
      </c>
    </row>
    <row r="83" spans="1:26" ht="12.75">
      <c r="A83">
        <v>46025</v>
      </c>
      <c r="B83" t="s">
        <v>67</v>
      </c>
      <c r="C83">
        <v>1238</v>
      </c>
      <c r="D83">
        <v>10</v>
      </c>
      <c r="E83">
        <v>29</v>
      </c>
      <c r="F83">
        <v>-19</v>
      </c>
      <c r="G83">
        <v>26</v>
      </c>
      <c r="H83">
        <v>27</v>
      </c>
      <c r="I83">
        <v>2</v>
      </c>
      <c r="J83" s="38">
        <f t="shared" si="5"/>
        <v>55</v>
      </c>
      <c r="K83">
        <v>7</v>
      </c>
      <c r="L83">
        <v>29</v>
      </c>
      <c r="M83">
        <v>1</v>
      </c>
      <c r="N83" s="38">
        <f t="shared" si="6"/>
        <v>37</v>
      </c>
      <c r="O83" s="54">
        <f t="shared" si="7"/>
        <v>18</v>
      </c>
      <c r="P83" s="38">
        <f t="shared" si="8"/>
        <v>-1</v>
      </c>
      <c r="Q83">
        <v>-29</v>
      </c>
      <c r="R83" s="38">
        <f t="shared" si="9"/>
        <v>1208</v>
      </c>
      <c r="S83" s="39">
        <f t="shared" si="10"/>
        <v>8.176614881439084</v>
      </c>
      <c r="T83" s="39">
        <f t="shared" si="11"/>
        <v>23.712183156173342</v>
      </c>
      <c r="U83" s="39">
        <f t="shared" si="12"/>
        <v>14.717906786590351</v>
      </c>
      <c r="V83" s="39">
        <f t="shared" si="13"/>
        <v>-1.635322976287817</v>
      </c>
      <c r="W83" s="39">
        <f t="shared" si="14"/>
        <v>15.53556827473426</v>
      </c>
      <c r="X83" s="39">
        <f t="shared" si="15"/>
        <v>0.8176614881439085</v>
      </c>
      <c r="Y83" s="39">
        <f t="shared" si="16"/>
        <v>-15.53556827473426</v>
      </c>
      <c r="Z83" s="39">
        <f t="shared" si="17"/>
        <v>-0.8176614881439085</v>
      </c>
    </row>
    <row r="84" spans="1:26" ht="12.75">
      <c r="A84">
        <v>46026</v>
      </c>
      <c r="B84" t="s">
        <v>68</v>
      </c>
      <c r="C84">
        <v>4416</v>
      </c>
      <c r="D84">
        <v>36</v>
      </c>
      <c r="E84">
        <v>36</v>
      </c>
      <c r="F84">
        <v>0</v>
      </c>
      <c r="G84">
        <v>22</v>
      </c>
      <c r="H84">
        <v>128</v>
      </c>
      <c r="I84">
        <v>14</v>
      </c>
      <c r="J84" s="38">
        <f t="shared" si="5"/>
        <v>164</v>
      </c>
      <c r="K84">
        <v>1</v>
      </c>
      <c r="L84">
        <v>170</v>
      </c>
      <c r="M84">
        <v>40</v>
      </c>
      <c r="N84" s="38">
        <f t="shared" si="6"/>
        <v>211</v>
      </c>
      <c r="O84" s="54">
        <f t="shared" si="7"/>
        <v>-47</v>
      </c>
      <c r="P84" s="38">
        <f t="shared" si="8"/>
        <v>-47</v>
      </c>
      <c r="Q84">
        <v>2</v>
      </c>
      <c r="R84" s="38">
        <f t="shared" si="9"/>
        <v>4371</v>
      </c>
      <c r="S84" s="39">
        <f t="shared" si="10"/>
        <v>8.193922840559917</v>
      </c>
      <c r="T84" s="39">
        <f t="shared" si="11"/>
        <v>8.193922840559917</v>
      </c>
      <c r="U84" s="39">
        <f t="shared" si="12"/>
        <v>-10.697621486286561</v>
      </c>
      <c r="V84" s="39">
        <f t="shared" si="13"/>
        <v>-9.559576647319904</v>
      </c>
      <c r="W84" s="39">
        <f t="shared" si="14"/>
        <v>4.779788323659952</v>
      </c>
      <c r="X84" s="39">
        <f t="shared" si="15"/>
        <v>-5.917833162626607</v>
      </c>
      <c r="Y84" s="39">
        <f t="shared" si="16"/>
        <v>0</v>
      </c>
      <c r="Z84" s="39">
        <f t="shared" si="17"/>
        <v>-10.697621486286561</v>
      </c>
    </row>
    <row r="85" spans="1:26" ht="12.75">
      <c r="A85">
        <v>46027</v>
      </c>
      <c r="B85" t="s">
        <v>289</v>
      </c>
      <c r="C85">
        <v>692</v>
      </c>
      <c r="D85">
        <v>5</v>
      </c>
      <c r="E85">
        <v>13</v>
      </c>
      <c r="F85">
        <v>-8</v>
      </c>
      <c r="G85">
        <v>3</v>
      </c>
      <c r="H85">
        <v>7</v>
      </c>
      <c r="I85">
        <v>1</v>
      </c>
      <c r="J85" s="38">
        <f t="shared" si="5"/>
        <v>11</v>
      </c>
      <c r="K85">
        <v>3</v>
      </c>
      <c r="L85">
        <v>19</v>
      </c>
      <c r="M85">
        <v>0</v>
      </c>
      <c r="N85" s="38">
        <f t="shared" si="6"/>
        <v>22</v>
      </c>
      <c r="O85" s="54">
        <f t="shared" si="7"/>
        <v>-11</v>
      </c>
      <c r="P85" s="38">
        <f t="shared" si="8"/>
        <v>-19</v>
      </c>
      <c r="Q85">
        <v>-2</v>
      </c>
      <c r="R85" s="38">
        <f t="shared" si="9"/>
        <v>671</v>
      </c>
      <c r="S85" s="39">
        <f t="shared" si="10"/>
        <v>7.336757153338224</v>
      </c>
      <c r="T85" s="39">
        <f t="shared" si="11"/>
        <v>19.075568598679386</v>
      </c>
      <c r="U85" s="39">
        <f t="shared" si="12"/>
        <v>-16.140865737344093</v>
      </c>
      <c r="V85" s="39">
        <f t="shared" si="13"/>
        <v>-17.608217168011738</v>
      </c>
      <c r="W85" s="39">
        <f t="shared" si="14"/>
        <v>0</v>
      </c>
      <c r="X85" s="39">
        <f t="shared" si="15"/>
        <v>1.467351430667645</v>
      </c>
      <c r="Y85" s="39">
        <f t="shared" si="16"/>
        <v>-11.73881144534116</v>
      </c>
      <c r="Z85" s="39">
        <f t="shared" si="17"/>
        <v>-27.879677182685253</v>
      </c>
    </row>
    <row r="86" spans="1:26" ht="12.75">
      <c r="A86">
        <v>46028</v>
      </c>
      <c r="B86" t="s">
        <v>69</v>
      </c>
      <c r="C86">
        <v>6112</v>
      </c>
      <c r="D86">
        <v>30</v>
      </c>
      <c r="E86">
        <v>76</v>
      </c>
      <c r="F86">
        <v>-46</v>
      </c>
      <c r="G86">
        <v>31</v>
      </c>
      <c r="H86">
        <v>169</v>
      </c>
      <c r="I86">
        <v>15</v>
      </c>
      <c r="J86" s="38">
        <f t="shared" si="5"/>
        <v>215</v>
      </c>
      <c r="K86">
        <v>13</v>
      </c>
      <c r="L86">
        <v>170</v>
      </c>
      <c r="M86">
        <v>19</v>
      </c>
      <c r="N86" s="38">
        <f t="shared" si="6"/>
        <v>202</v>
      </c>
      <c r="O86" s="54">
        <f t="shared" si="7"/>
        <v>13</v>
      </c>
      <c r="P86" s="38">
        <f t="shared" si="8"/>
        <v>-33</v>
      </c>
      <c r="Q86">
        <v>3</v>
      </c>
      <c r="R86" s="38">
        <f t="shared" si="9"/>
        <v>6082</v>
      </c>
      <c r="S86" s="39">
        <f t="shared" si="10"/>
        <v>4.920452681646712</v>
      </c>
      <c r="T86" s="39">
        <f t="shared" si="11"/>
        <v>12.465146793505003</v>
      </c>
      <c r="U86" s="39">
        <f t="shared" si="12"/>
        <v>2.1321961620469083</v>
      </c>
      <c r="V86" s="39">
        <f t="shared" si="13"/>
        <v>-0.1640150893882237</v>
      </c>
      <c r="W86" s="39">
        <f t="shared" si="14"/>
        <v>2.9522716089880268</v>
      </c>
      <c r="X86" s="39">
        <f t="shared" si="15"/>
        <v>-0.6560603575528948</v>
      </c>
      <c r="Y86" s="39">
        <f t="shared" si="16"/>
        <v>-7.544694111858291</v>
      </c>
      <c r="Z86" s="39">
        <f t="shared" si="17"/>
        <v>-5.4124979498113825</v>
      </c>
    </row>
    <row r="87" spans="1:26" ht="12.75">
      <c r="A87">
        <v>46030</v>
      </c>
      <c r="B87" t="s">
        <v>70</v>
      </c>
      <c r="C87">
        <v>1475</v>
      </c>
      <c r="D87">
        <v>4</v>
      </c>
      <c r="E87">
        <v>27</v>
      </c>
      <c r="F87">
        <v>-23</v>
      </c>
      <c r="G87">
        <v>9</v>
      </c>
      <c r="H87">
        <v>58</v>
      </c>
      <c r="I87">
        <v>6</v>
      </c>
      <c r="J87" s="38">
        <f t="shared" si="5"/>
        <v>73</v>
      </c>
      <c r="K87">
        <v>5</v>
      </c>
      <c r="L87">
        <v>49</v>
      </c>
      <c r="M87">
        <v>3</v>
      </c>
      <c r="N87" s="38">
        <f t="shared" si="6"/>
        <v>57</v>
      </c>
      <c r="O87" s="54">
        <f t="shared" si="7"/>
        <v>16</v>
      </c>
      <c r="P87" s="38">
        <f t="shared" si="8"/>
        <v>-7</v>
      </c>
      <c r="Q87">
        <v>0</v>
      </c>
      <c r="R87" s="38">
        <f t="shared" si="9"/>
        <v>1468</v>
      </c>
      <c r="S87" s="39">
        <f t="shared" si="10"/>
        <v>2.7183146449201496</v>
      </c>
      <c r="T87" s="39">
        <f t="shared" si="11"/>
        <v>18.34862385321101</v>
      </c>
      <c r="U87" s="39">
        <f t="shared" si="12"/>
        <v>10.873258579680599</v>
      </c>
      <c r="V87" s="39">
        <f t="shared" si="13"/>
        <v>6.116207951070336</v>
      </c>
      <c r="W87" s="39">
        <f t="shared" si="14"/>
        <v>2.7183146449201496</v>
      </c>
      <c r="X87" s="39">
        <f t="shared" si="15"/>
        <v>2.0387359836901124</v>
      </c>
      <c r="Y87" s="39">
        <f t="shared" si="16"/>
        <v>-15.630309208290859</v>
      </c>
      <c r="Z87" s="39">
        <f t="shared" si="17"/>
        <v>-4.757050628610261</v>
      </c>
    </row>
    <row r="88" spans="1:26" ht="12.75">
      <c r="A88">
        <v>46031</v>
      </c>
      <c r="B88" t="s">
        <v>71</v>
      </c>
      <c r="C88">
        <v>471</v>
      </c>
      <c r="D88">
        <v>3</v>
      </c>
      <c r="E88">
        <v>12</v>
      </c>
      <c r="F88">
        <v>-9</v>
      </c>
      <c r="G88">
        <v>3</v>
      </c>
      <c r="H88">
        <v>6</v>
      </c>
      <c r="I88">
        <v>0</v>
      </c>
      <c r="J88" s="38">
        <f t="shared" si="5"/>
        <v>9</v>
      </c>
      <c r="K88">
        <v>0</v>
      </c>
      <c r="L88">
        <v>13</v>
      </c>
      <c r="M88">
        <v>1</v>
      </c>
      <c r="N88" s="38">
        <f t="shared" si="6"/>
        <v>14</v>
      </c>
      <c r="O88" s="54">
        <f t="shared" si="7"/>
        <v>-5</v>
      </c>
      <c r="P88" s="38">
        <f t="shared" si="8"/>
        <v>-14</v>
      </c>
      <c r="Q88">
        <v>-1</v>
      </c>
      <c r="R88" s="38">
        <f t="shared" si="9"/>
        <v>456</v>
      </c>
      <c r="S88" s="39">
        <f t="shared" si="10"/>
        <v>6.472491909385114</v>
      </c>
      <c r="T88" s="39">
        <f t="shared" si="11"/>
        <v>25.889967637540455</v>
      </c>
      <c r="U88" s="39">
        <f t="shared" si="12"/>
        <v>-10.787486515641856</v>
      </c>
      <c r="V88" s="39">
        <f t="shared" si="13"/>
        <v>-15.102481121898599</v>
      </c>
      <c r="W88" s="39">
        <f t="shared" si="14"/>
        <v>6.472491909385114</v>
      </c>
      <c r="X88" s="39">
        <f t="shared" si="15"/>
        <v>-2.157497303128371</v>
      </c>
      <c r="Y88" s="39">
        <f t="shared" si="16"/>
        <v>-19.41747572815534</v>
      </c>
      <c r="Z88" s="39">
        <f t="shared" si="17"/>
        <v>-30.204962243797198</v>
      </c>
    </row>
    <row r="89" spans="1:26" ht="12.75">
      <c r="A89">
        <v>46033</v>
      </c>
      <c r="B89" t="s">
        <v>72</v>
      </c>
      <c r="C89">
        <v>28816</v>
      </c>
      <c r="D89">
        <v>197</v>
      </c>
      <c r="E89">
        <v>350</v>
      </c>
      <c r="F89">
        <v>-153</v>
      </c>
      <c r="G89">
        <v>169</v>
      </c>
      <c r="H89">
        <v>804</v>
      </c>
      <c r="I89">
        <v>75</v>
      </c>
      <c r="J89" s="38">
        <f t="shared" si="5"/>
        <v>1048</v>
      </c>
      <c r="K89">
        <v>31</v>
      </c>
      <c r="L89">
        <v>632</v>
      </c>
      <c r="M89">
        <v>218</v>
      </c>
      <c r="N89" s="38">
        <f t="shared" si="6"/>
        <v>881</v>
      </c>
      <c r="O89" s="54">
        <f t="shared" si="7"/>
        <v>167</v>
      </c>
      <c r="P89" s="38">
        <f t="shared" si="8"/>
        <v>14</v>
      </c>
      <c r="Q89">
        <v>-10</v>
      </c>
      <c r="R89" s="38">
        <f t="shared" si="9"/>
        <v>28820</v>
      </c>
      <c r="S89" s="39">
        <f t="shared" si="10"/>
        <v>6.836005274481227</v>
      </c>
      <c r="T89" s="39">
        <f t="shared" si="11"/>
        <v>12.145187035880353</v>
      </c>
      <c r="U89" s="39">
        <f t="shared" si="12"/>
        <v>5.7949892428343395</v>
      </c>
      <c r="V89" s="39">
        <f t="shared" si="13"/>
        <v>5.968491914775488</v>
      </c>
      <c r="W89" s="39">
        <f t="shared" si="14"/>
        <v>4.788673745575682</v>
      </c>
      <c r="X89" s="39">
        <f t="shared" si="15"/>
        <v>-4.9621764175168295</v>
      </c>
      <c r="Y89" s="39">
        <f t="shared" si="16"/>
        <v>-5.309181761399126</v>
      </c>
      <c r="Z89" s="39">
        <f t="shared" si="17"/>
        <v>0.48580748143521413</v>
      </c>
    </row>
    <row r="90" spans="1:26" ht="12.75">
      <c r="A90">
        <v>46034</v>
      </c>
      <c r="B90" t="s">
        <v>73</v>
      </c>
      <c r="C90">
        <v>791</v>
      </c>
      <c r="D90">
        <v>6</v>
      </c>
      <c r="E90">
        <v>9</v>
      </c>
      <c r="F90">
        <v>-3</v>
      </c>
      <c r="G90">
        <v>2</v>
      </c>
      <c r="H90">
        <v>15</v>
      </c>
      <c r="I90">
        <v>2</v>
      </c>
      <c r="J90" s="38">
        <f t="shared" si="5"/>
        <v>19</v>
      </c>
      <c r="K90">
        <v>0</v>
      </c>
      <c r="L90">
        <v>23</v>
      </c>
      <c r="M90">
        <v>3</v>
      </c>
      <c r="N90" s="38">
        <f t="shared" si="6"/>
        <v>26</v>
      </c>
      <c r="O90" s="54">
        <f t="shared" si="7"/>
        <v>-7</v>
      </c>
      <c r="P90" s="38">
        <f t="shared" si="8"/>
        <v>-10</v>
      </c>
      <c r="Q90">
        <v>1</v>
      </c>
      <c r="R90" s="38">
        <f t="shared" si="9"/>
        <v>782</v>
      </c>
      <c r="S90" s="39">
        <f t="shared" si="10"/>
        <v>7.628734901462174</v>
      </c>
      <c r="T90" s="39">
        <f t="shared" si="11"/>
        <v>11.44310235219326</v>
      </c>
      <c r="U90" s="39">
        <f t="shared" si="12"/>
        <v>-8.900190718372537</v>
      </c>
      <c r="V90" s="39">
        <f t="shared" si="13"/>
        <v>-10.1716465352829</v>
      </c>
      <c r="W90" s="39">
        <f t="shared" si="14"/>
        <v>2.542911633820725</v>
      </c>
      <c r="X90" s="39">
        <f t="shared" si="15"/>
        <v>-1.2714558169103625</v>
      </c>
      <c r="Y90" s="39">
        <f t="shared" si="16"/>
        <v>-3.814367450731087</v>
      </c>
      <c r="Z90" s="39">
        <f t="shared" si="17"/>
        <v>-12.714558169103624</v>
      </c>
    </row>
    <row r="91" spans="1:26" ht="12.75">
      <c r="A91">
        <v>46035</v>
      </c>
      <c r="B91" t="s">
        <v>74</v>
      </c>
      <c r="C91">
        <v>642</v>
      </c>
      <c r="D91">
        <v>3</v>
      </c>
      <c r="E91">
        <v>8</v>
      </c>
      <c r="F91">
        <v>-5</v>
      </c>
      <c r="G91">
        <v>15</v>
      </c>
      <c r="H91">
        <v>24</v>
      </c>
      <c r="I91">
        <v>0</v>
      </c>
      <c r="J91" s="38">
        <f t="shared" si="5"/>
        <v>39</v>
      </c>
      <c r="K91">
        <v>10</v>
      </c>
      <c r="L91">
        <v>38</v>
      </c>
      <c r="M91">
        <v>0</v>
      </c>
      <c r="N91" s="38">
        <f t="shared" si="6"/>
        <v>48</v>
      </c>
      <c r="O91" s="54">
        <f t="shared" si="7"/>
        <v>-9</v>
      </c>
      <c r="P91" s="38">
        <f t="shared" si="8"/>
        <v>-14</v>
      </c>
      <c r="Q91">
        <v>-1</v>
      </c>
      <c r="R91" s="38">
        <f t="shared" si="9"/>
        <v>627</v>
      </c>
      <c r="S91" s="39">
        <f t="shared" si="10"/>
        <v>4.7281323877068555</v>
      </c>
      <c r="T91" s="39">
        <f t="shared" si="11"/>
        <v>12.60835303388495</v>
      </c>
      <c r="U91" s="39">
        <f t="shared" si="12"/>
        <v>-14.184397163120567</v>
      </c>
      <c r="V91" s="39">
        <f t="shared" si="13"/>
        <v>-22.06461780929866</v>
      </c>
      <c r="W91" s="39">
        <f t="shared" si="14"/>
        <v>7.880220646178092</v>
      </c>
      <c r="X91" s="39">
        <f t="shared" si="15"/>
        <v>0</v>
      </c>
      <c r="Y91" s="39">
        <f t="shared" si="16"/>
        <v>-7.880220646178092</v>
      </c>
      <c r="Z91" s="39">
        <f t="shared" si="17"/>
        <v>-22.06461780929866</v>
      </c>
    </row>
    <row r="92" spans="1:26" ht="12.75">
      <c r="A92">
        <v>46036</v>
      </c>
      <c r="B92" t="s">
        <v>290</v>
      </c>
      <c r="C92">
        <v>431</v>
      </c>
      <c r="D92">
        <v>5</v>
      </c>
      <c r="E92">
        <v>5</v>
      </c>
      <c r="F92">
        <v>0</v>
      </c>
      <c r="G92">
        <v>6</v>
      </c>
      <c r="H92">
        <v>8</v>
      </c>
      <c r="I92">
        <v>0</v>
      </c>
      <c r="J92" s="38">
        <f t="shared" si="5"/>
        <v>14</v>
      </c>
      <c r="K92">
        <v>0</v>
      </c>
      <c r="L92">
        <v>37</v>
      </c>
      <c r="M92">
        <v>1</v>
      </c>
      <c r="N92" s="38">
        <f t="shared" si="6"/>
        <v>38</v>
      </c>
      <c r="O92" s="54">
        <f t="shared" si="7"/>
        <v>-24</v>
      </c>
      <c r="P92" s="38">
        <f t="shared" si="8"/>
        <v>-24</v>
      </c>
      <c r="Q92">
        <v>1</v>
      </c>
      <c r="R92" s="38">
        <f t="shared" si="9"/>
        <v>408</v>
      </c>
      <c r="S92" s="39">
        <f t="shared" si="10"/>
        <v>11.918951132300357</v>
      </c>
      <c r="T92" s="39">
        <f t="shared" si="11"/>
        <v>11.918951132300357</v>
      </c>
      <c r="U92" s="39">
        <f t="shared" si="12"/>
        <v>-57.210965435041714</v>
      </c>
      <c r="V92" s="39">
        <f t="shared" si="13"/>
        <v>-69.12991656734208</v>
      </c>
      <c r="W92" s="39">
        <f t="shared" si="14"/>
        <v>14.302741358760429</v>
      </c>
      <c r="X92" s="39">
        <f t="shared" si="15"/>
        <v>-2.3837902264600714</v>
      </c>
      <c r="Y92" s="39">
        <f t="shared" si="16"/>
        <v>0</v>
      </c>
      <c r="Z92" s="39">
        <f t="shared" si="17"/>
        <v>-57.210965435041714</v>
      </c>
    </row>
    <row r="93" spans="1:26" ht="12.75">
      <c r="A93">
        <v>46037</v>
      </c>
      <c r="B93" t="s">
        <v>297</v>
      </c>
      <c r="C93">
        <v>511</v>
      </c>
      <c r="D93">
        <v>3</v>
      </c>
      <c r="E93">
        <v>8</v>
      </c>
      <c r="F93">
        <v>-5</v>
      </c>
      <c r="G93">
        <v>2</v>
      </c>
      <c r="H93">
        <v>9</v>
      </c>
      <c r="I93">
        <v>1</v>
      </c>
      <c r="J93" s="38">
        <f t="shared" si="5"/>
        <v>12</v>
      </c>
      <c r="K93">
        <v>8</v>
      </c>
      <c r="L93">
        <v>12</v>
      </c>
      <c r="M93">
        <v>0</v>
      </c>
      <c r="N93" s="38">
        <f t="shared" si="6"/>
        <v>20</v>
      </c>
      <c r="O93" s="54">
        <f t="shared" si="7"/>
        <v>-8</v>
      </c>
      <c r="P93" s="38">
        <f t="shared" si="8"/>
        <v>-13</v>
      </c>
      <c r="Q93">
        <v>0</v>
      </c>
      <c r="R93" s="38">
        <f t="shared" si="9"/>
        <v>498</v>
      </c>
      <c r="S93" s="39">
        <f t="shared" si="10"/>
        <v>5.946481665014866</v>
      </c>
      <c r="T93" s="39">
        <f t="shared" si="11"/>
        <v>15.857284440039642</v>
      </c>
      <c r="U93" s="39">
        <f t="shared" si="12"/>
        <v>-15.857284440039642</v>
      </c>
      <c r="V93" s="39">
        <f t="shared" si="13"/>
        <v>-5.946481665014866</v>
      </c>
      <c r="W93" s="39">
        <f t="shared" si="14"/>
        <v>-11.892963330029731</v>
      </c>
      <c r="X93" s="39">
        <f t="shared" si="15"/>
        <v>1.9821605550049552</v>
      </c>
      <c r="Y93" s="39">
        <f t="shared" si="16"/>
        <v>-9.910802775024777</v>
      </c>
      <c r="Z93" s="39">
        <f t="shared" si="17"/>
        <v>-25.76808721506442</v>
      </c>
    </row>
    <row r="94" spans="2:26" ht="12">
      <c r="B94" s="45" t="s">
        <v>59</v>
      </c>
      <c r="C94" s="45">
        <f aca="true" t="shared" si="18" ref="C94:R94">SUM(C61:C93)</f>
        <v>185344</v>
      </c>
      <c r="D94" s="45">
        <f t="shared" si="18"/>
        <v>1176</v>
      </c>
      <c r="E94" s="45">
        <f t="shared" si="18"/>
        <v>2227</v>
      </c>
      <c r="F94" s="45">
        <f t="shared" si="18"/>
        <v>-1051</v>
      </c>
      <c r="G94" s="45">
        <f t="shared" si="18"/>
        <v>1193</v>
      </c>
      <c r="H94" s="45">
        <f t="shared" si="18"/>
        <v>5247</v>
      </c>
      <c r="I94" s="45">
        <f t="shared" si="18"/>
        <v>375</v>
      </c>
      <c r="J94" s="46">
        <f t="shared" si="18"/>
        <v>6815</v>
      </c>
      <c r="K94" s="45">
        <f t="shared" si="18"/>
        <v>434</v>
      </c>
      <c r="L94" s="45">
        <f t="shared" si="18"/>
        <v>4849</v>
      </c>
      <c r="M94" s="45">
        <f t="shared" si="18"/>
        <v>959</v>
      </c>
      <c r="N94" s="46">
        <f t="shared" si="18"/>
        <v>6242</v>
      </c>
      <c r="O94" s="46">
        <f t="shared" si="18"/>
        <v>573</v>
      </c>
      <c r="P94" s="46">
        <f t="shared" si="18"/>
        <v>-478</v>
      </c>
      <c r="Q94" s="45">
        <f t="shared" si="18"/>
        <v>25</v>
      </c>
      <c r="R94" s="46">
        <f t="shared" si="18"/>
        <v>184891</v>
      </c>
      <c r="S94" s="61">
        <f t="shared" si="10"/>
        <v>6.35272191986171</v>
      </c>
      <c r="T94" s="61">
        <f t="shared" si="11"/>
        <v>12.030197037017029</v>
      </c>
      <c r="U94" s="61">
        <f t="shared" si="12"/>
        <v>3.0953313436060883</v>
      </c>
      <c r="V94" s="61">
        <f t="shared" si="13"/>
        <v>2.149985819817143</v>
      </c>
      <c r="W94" s="61">
        <f t="shared" si="14"/>
        <v>4.100098586033195</v>
      </c>
      <c r="X94" s="61">
        <f t="shared" si="15"/>
        <v>-3.15475306224425</v>
      </c>
      <c r="Y94" s="61">
        <f t="shared" si="16"/>
        <v>-5.67747511715532</v>
      </c>
      <c r="Z94" s="61">
        <f t="shared" si="17"/>
        <v>-2.5821437735492325</v>
      </c>
    </row>
    <row r="95" ht="12">
      <c r="A95" s="31" t="s">
        <v>305</v>
      </c>
    </row>
    <row r="97" spans="1:10" ht="63" customHeight="1">
      <c r="A97" s="64" t="s">
        <v>312</v>
      </c>
      <c r="B97" s="65"/>
      <c r="C97" s="65"/>
      <c r="D97" s="65"/>
      <c r="E97" s="65"/>
      <c r="F97" s="65"/>
      <c r="G97" s="65"/>
      <c r="H97" s="65"/>
      <c r="I97" s="65"/>
      <c r="J97" s="65"/>
    </row>
    <row r="99" ht="13.5">
      <c r="A99" s="56" t="s">
        <v>313</v>
      </c>
    </row>
    <row r="101" ht="13.5">
      <c r="A101" s="56" t="s">
        <v>323</v>
      </c>
    </row>
    <row r="104" spans="1:18" s="4" customFormat="1" ht="14.25">
      <c r="A104" s="1" t="s">
        <v>322</v>
      </c>
      <c r="B104" s="2"/>
      <c r="C104" s="3"/>
      <c r="D104" s="3"/>
      <c r="E104" s="3"/>
      <c r="F104" s="3"/>
      <c r="G104" s="3"/>
      <c r="H104" s="3"/>
      <c r="I104" s="3"/>
      <c r="J104" s="3"/>
      <c r="K104" s="3"/>
      <c r="L104" s="3"/>
      <c r="M104" s="3"/>
      <c r="N104" s="3"/>
      <c r="O104" s="3"/>
      <c r="P104" s="3"/>
      <c r="Q104" s="3"/>
      <c r="R104" s="3"/>
    </row>
    <row r="105" spans="1:18" s="7" customFormat="1" ht="7.5" customHeight="1">
      <c r="A105" s="6"/>
      <c r="C105" s="8"/>
      <c r="D105" s="8"/>
      <c r="E105" s="8"/>
      <c r="F105" s="8"/>
      <c r="G105" s="8"/>
      <c r="H105" s="8"/>
      <c r="I105" s="8"/>
      <c r="J105" s="8"/>
      <c r="K105" s="8"/>
      <c r="L105" s="8"/>
      <c r="M105" s="8"/>
      <c r="N105" s="8"/>
      <c r="O105" s="8"/>
      <c r="P105" s="8"/>
      <c r="Q105" s="8"/>
      <c r="R105" s="8"/>
    </row>
    <row r="106" spans="1:26" s="7" customFormat="1" ht="12.75" customHeight="1">
      <c r="A106" s="9"/>
      <c r="B106" s="9"/>
      <c r="C106" s="10"/>
      <c r="D106" s="11" t="s">
        <v>0</v>
      </c>
      <c r="E106" s="12"/>
      <c r="F106" s="13"/>
      <c r="G106" s="11" t="s">
        <v>1</v>
      </c>
      <c r="H106" s="12"/>
      <c r="I106" s="12"/>
      <c r="J106" s="12"/>
      <c r="K106" s="12"/>
      <c r="L106" s="12"/>
      <c r="M106" s="12"/>
      <c r="N106" s="12"/>
      <c r="O106" s="14"/>
      <c r="P106" s="10"/>
      <c r="Q106" s="77" t="s">
        <v>316</v>
      </c>
      <c r="R106" s="10"/>
      <c r="S106" s="69" t="s">
        <v>2</v>
      </c>
      <c r="T106" s="69" t="s">
        <v>3</v>
      </c>
      <c r="U106" s="66" t="s">
        <v>4</v>
      </c>
      <c r="V106" s="67"/>
      <c r="W106" s="67"/>
      <c r="X106" s="68"/>
      <c r="Y106" s="69" t="s">
        <v>6</v>
      </c>
      <c r="Z106" s="69" t="s">
        <v>5</v>
      </c>
    </row>
    <row r="107" spans="1:26" s="7" customFormat="1" ht="11.25" customHeight="1">
      <c r="A107" s="15" t="s">
        <v>280</v>
      </c>
      <c r="B107" s="15" t="s">
        <v>7</v>
      </c>
      <c r="C107" s="16" t="s">
        <v>8</v>
      </c>
      <c r="D107" s="17"/>
      <c r="E107" s="17"/>
      <c r="F107" s="17"/>
      <c r="G107" s="11" t="s">
        <v>9</v>
      </c>
      <c r="H107" s="12"/>
      <c r="I107" s="12"/>
      <c r="J107" s="13"/>
      <c r="K107" s="11" t="s">
        <v>10</v>
      </c>
      <c r="L107" s="12"/>
      <c r="M107" s="12"/>
      <c r="N107" s="13"/>
      <c r="O107" s="18"/>
      <c r="P107" s="16"/>
      <c r="Q107" s="78"/>
      <c r="R107" s="16" t="s">
        <v>8</v>
      </c>
      <c r="S107" s="70"/>
      <c r="T107" s="70"/>
      <c r="U107" s="72" t="s">
        <v>11</v>
      </c>
      <c r="V107" s="72" t="s">
        <v>12</v>
      </c>
      <c r="W107" s="72" t="s">
        <v>13</v>
      </c>
      <c r="X107" s="74" t="s">
        <v>14</v>
      </c>
      <c r="Y107" s="70"/>
      <c r="Z107" s="70"/>
    </row>
    <row r="108" spans="1:26" s="7" customFormat="1" ht="11.25" customHeight="1">
      <c r="A108" s="15" t="s">
        <v>281</v>
      </c>
      <c r="B108" s="15" t="s">
        <v>15</v>
      </c>
      <c r="C108" s="16" t="s">
        <v>16</v>
      </c>
      <c r="D108" s="19" t="s">
        <v>17</v>
      </c>
      <c r="E108" s="19" t="s">
        <v>18</v>
      </c>
      <c r="F108" s="19" t="s">
        <v>19</v>
      </c>
      <c r="G108" s="20" t="s">
        <v>20</v>
      </c>
      <c r="H108" s="20" t="s">
        <v>20</v>
      </c>
      <c r="I108" s="20" t="s">
        <v>21</v>
      </c>
      <c r="J108" s="20"/>
      <c r="K108" s="20" t="s">
        <v>22</v>
      </c>
      <c r="L108" s="20" t="s">
        <v>22</v>
      </c>
      <c r="M108" s="20" t="s">
        <v>21</v>
      </c>
      <c r="N108" s="20"/>
      <c r="O108" s="16" t="s">
        <v>19</v>
      </c>
      <c r="P108" s="16" t="s">
        <v>19</v>
      </c>
      <c r="Q108" s="78"/>
      <c r="R108" s="16" t="s">
        <v>16</v>
      </c>
      <c r="S108" s="70"/>
      <c r="T108" s="70"/>
      <c r="U108" s="73"/>
      <c r="V108" s="73"/>
      <c r="W108" s="73"/>
      <c r="X108" s="75"/>
      <c r="Y108" s="70"/>
      <c r="Z108" s="70"/>
    </row>
    <row r="109" spans="1:26" s="7" customFormat="1" ht="11.25" customHeight="1">
      <c r="A109" s="21"/>
      <c r="B109" s="21"/>
      <c r="C109" s="22" t="s">
        <v>308</v>
      </c>
      <c r="D109" s="23" t="s">
        <v>23</v>
      </c>
      <c r="E109" s="24"/>
      <c r="F109" s="24"/>
      <c r="G109" s="24" t="s">
        <v>24</v>
      </c>
      <c r="H109" s="24" t="s">
        <v>25</v>
      </c>
      <c r="I109" s="24" t="s">
        <v>26</v>
      </c>
      <c r="J109" s="24" t="s">
        <v>11</v>
      </c>
      <c r="K109" s="24" t="s">
        <v>24</v>
      </c>
      <c r="L109" s="24" t="s">
        <v>25</v>
      </c>
      <c r="M109" s="24" t="s">
        <v>27</v>
      </c>
      <c r="N109" s="24" t="s">
        <v>11</v>
      </c>
      <c r="O109" s="25"/>
      <c r="P109" s="22" t="s">
        <v>28</v>
      </c>
      <c r="Q109" s="79"/>
      <c r="R109" s="22" t="s">
        <v>307</v>
      </c>
      <c r="S109" s="71"/>
      <c r="T109" s="71"/>
      <c r="U109" s="73"/>
      <c r="V109" s="73"/>
      <c r="W109" s="73"/>
      <c r="X109" s="76"/>
      <c r="Y109" s="71"/>
      <c r="Z109" s="71"/>
    </row>
    <row r="110" spans="1:27" ht="12.75">
      <c r="A110">
        <v>46001</v>
      </c>
      <c r="B110" t="s">
        <v>47</v>
      </c>
      <c r="C110">
        <v>7900</v>
      </c>
      <c r="D110">
        <v>63</v>
      </c>
      <c r="E110">
        <v>71</v>
      </c>
      <c r="F110">
        <v>-8</v>
      </c>
      <c r="G110">
        <v>66</v>
      </c>
      <c r="H110">
        <v>280</v>
      </c>
      <c r="I110">
        <v>11</v>
      </c>
      <c r="J110" s="38">
        <f aca="true" t="shared" si="19" ref="J110:J142">SUM(G110:I110)</f>
        <v>357</v>
      </c>
      <c r="K110">
        <v>9</v>
      </c>
      <c r="L110">
        <v>265</v>
      </c>
      <c r="M110">
        <v>70</v>
      </c>
      <c r="N110" s="38">
        <f aca="true" t="shared" si="20" ref="N110:N142">SUM(K110:M110)</f>
        <v>344</v>
      </c>
      <c r="O110" s="54">
        <f>(J110-N110)</f>
        <v>13</v>
      </c>
      <c r="P110" s="38">
        <f>(F110+(O110))</f>
        <v>5</v>
      </c>
      <c r="Q110">
        <v>0</v>
      </c>
      <c r="R110" s="38">
        <f>(C110+(P110))+Q110</f>
        <v>7905</v>
      </c>
      <c r="S110" s="39">
        <f>((D110)/((C110+R110)/2))*1000</f>
        <v>7.972160708636507</v>
      </c>
      <c r="T110" s="39">
        <f>((E110)/((C110+R110)/2))*1000</f>
        <v>8.984498576399872</v>
      </c>
      <c r="U110" s="39">
        <f>((O110)/((C110+R110)/2))*1000</f>
        <v>1.6450490351154698</v>
      </c>
      <c r="V110" s="39">
        <f>((H110-L110)/((C110+R110)/2))*1000</f>
        <v>1.8981335020563113</v>
      </c>
      <c r="W110" s="39">
        <f>((G110-K110)/((C110+R110)/2))*1000</f>
        <v>7.212907307813983</v>
      </c>
      <c r="X110" s="39">
        <f>((I110-M110)/((C110+R110)/2))*1000</f>
        <v>-7.465991774754825</v>
      </c>
      <c r="Y110" s="39">
        <f>((F110)/((C110+R110)/2))*1000</f>
        <v>-1.012337867763366</v>
      </c>
      <c r="Z110" s="39">
        <f>((P110)/((C110+R110)/2))*1000</f>
        <v>0.6327111673521038</v>
      </c>
      <c r="AA110" s="39"/>
    </row>
    <row r="111" spans="1:26" ht="12.75">
      <c r="A111">
        <v>46002</v>
      </c>
      <c r="B111" t="s">
        <v>48</v>
      </c>
      <c r="C111">
        <v>3005</v>
      </c>
      <c r="D111">
        <v>7</v>
      </c>
      <c r="E111">
        <v>48</v>
      </c>
      <c r="F111">
        <v>-41</v>
      </c>
      <c r="G111">
        <v>23</v>
      </c>
      <c r="H111">
        <v>55</v>
      </c>
      <c r="I111">
        <v>2</v>
      </c>
      <c r="J111" s="38">
        <f t="shared" si="19"/>
        <v>80</v>
      </c>
      <c r="K111">
        <v>10</v>
      </c>
      <c r="L111">
        <v>74</v>
      </c>
      <c r="M111">
        <v>0</v>
      </c>
      <c r="N111" s="38">
        <f t="shared" si="20"/>
        <v>84</v>
      </c>
      <c r="O111" s="54">
        <f aca="true" t="shared" si="21" ref="O111:O142">(J111-N111)</f>
        <v>-4</v>
      </c>
      <c r="P111" s="38">
        <f aca="true" t="shared" si="22" ref="P111:P142">(F111+(O111))</f>
        <v>-45</v>
      </c>
      <c r="Q111">
        <v>-7</v>
      </c>
      <c r="R111" s="38">
        <f aca="true" t="shared" si="23" ref="R111:R142">(C111+(P111))+Q111</f>
        <v>2953</v>
      </c>
      <c r="S111" s="39">
        <f aca="true" t="shared" si="24" ref="S111:S143">((D111)/((C111+R111)/2))*1000</f>
        <v>2.3497818059751596</v>
      </c>
      <c r="T111" s="39">
        <f aca="true" t="shared" si="25" ref="T111:T143">((E111)/((C111+R111)/2))*1000</f>
        <v>16.112789526686807</v>
      </c>
      <c r="U111" s="39">
        <f aca="true" t="shared" si="26" ref="U111:U143">((O111)/((C111+R111)/2))*1000</f>
        <v>-1.342732460557234</v>
      </c>
      <c r="V111" s="39">
        <f aca="true" t="shared" si="27" ref="V111:V143">((H111-L111)/((C111+R111)/2))*1000</f>
        <v>-6.3779791876468614</v>
      </c>
      <c r="W111" s="39">
        <f aca="true" t="shared" si="28" ref="W111:W143">((G111-K111)/((C111+R111)/2))*1000</f>
        <v>4.36388049681101</v>
      </c>
      <c r="X111" s="39">
        <f aca="true" t="shared" si="29" ref="X111:X143">((I111-M111)/((C111+R111)/2))*1000</f>
        <v>0.671366230278617</v>
      </c>
      <c r="Y111" s="39">
        <f aca="true" t="shared" si="30" ref="Y111:Y143">((F111)/((C111+R111)/2))*1000</f>
        <v>-13.763007720711649</v>
      </c>
      <c r="Z111" s="39">
        <f aca="true" t="shared" si="31" ref="Z111:Z143">((P111)/((C111+R111)/2))*1000</f>
        <v>-15.105740181268883</v>
      </c>
    </row>
    <row r="112" spans="1:26" ht="12.75">
      <c r="A112">
        <v>46003</v>
      </c>
      <c r="B112" t="s">
        <v>49</v>
      </c>
      <c r="C112">
        <v>4951</v>
      </c>
      <c r="D112">
        <v>32</v>
      </c>
      <c r="E112">
        <v>75</v>
      </c>
      <c r="F112">
        <v>-43</v>
      </c>
      <c r="G112">
        <v>40</v>
      </c>
      <c r="H112">
        <v>120</v>
      </c>
      <c r="I112">
        <v>1</v>
      </c>
      <c r="J112" s="38">
        <f t="shared" si="19"/>
        <v>161</v>
      </c>
      <c r="K112">
        <v>14</v>
      </c>
      <c r="L112">
        <v>103</v>
      </c>
      <c r="M112">
        <v>16</v>
      </c>
      <c r="N112" s="38">
        <f t="shared" si="20"/>
        <v>133</v>
      </c>
      <c r="O112" s="54">
        <f t="shared" si="21"/>
        <v>28</v>
      </c>
      <c r="P112" s="38">
        <f t="shared" si="22"/>
        <v>-15</v>
      </c>
      <c r="Q112">
        <v>2</v>
      </c>
      <c r="R112" s="38">
        <f t="shared" si="23"/>
        <v>4938</v>
      </c>
      <c r="S112" s="39">
        <f t="shared" si="24"/>
        <v>6.471837395085448</v>
      </c>
      <c r="T112" s="39">
        <f t="shared" si="25"/>
        <v>15.16836889473152</v>
      </c>
      <c r="U112" s="39">
        <f t="shared" si="26"/>
        <v>5.662857720699767</v>
      </c>
      <c r="V112" s="39">
        <f t="shared" si="27"/>
        <v>3.4381636161391445</v>
      </c>
      <c r="W112" s="39">
        <f t="shared" si="28"/>
        <v>5.258367883506927</v>
      </c>
      <c r="X112" s="39">
        <f t="shared" si="29"/>
        <v>-3.0336737789463037</v>
      </c>
      <c r="Y112" s="39">
        <f t="shared" si="30"/>
        <v>-8.696531499646072</v>
      </c>
      <c r="Z112" s="39">
        <f t="shared" si="31"/>
        <v>-3.0336737789463037</v>
      </c>
    </row>
    <row r="113" spans="1:26" ht="12.75">
      <c r="A113">
        <v>46004</v>
      </c>
      <c r="B113" t="s">
        <v>50</v>
      </c>
      <c r="C113">
        <v>3590</v>
      </c>
      <c r="D113">
        <v>19</v>
      </c>
      <c r="E113">
        <v>56</v>
      </c>
      <c r="F113">
        <v>-37</v>
      </c>
      <c r="G113">
        <v>20</v>
      </c>
      <c r="H113">
        <v>68</v>
      </c>
      <c r="I113">
        <v>0</v>
      </c>
      <c r="J113" s="38">
        <f t="shared" si="19"/>
        <v>88</v>
      </c>
      <c r="K113">
        <v>4</v>
      </c>
      <c r="L113">
        <v>92</v>
      </c>
      <c r="M113">
        <v>3</v>
      </c>
      <c r="N113" s="38">
        <f t="shared" si="20"/>
        <v>99</v>
      </c>
      <c r="O113" s="54">
        <f t="shared" si="21"/>
        <v>-11</v>
      </c>
      <c r="P113" s="38">
        <f t="shared" si="22"/>
        <v>-48</v>
      </c>
      <c r="Q113">
        <v>2</v>
      </c>
      <c r="R113" s="38">
        <f t="shared" si="23"/>
        <v>3544</v>
      </c>
      <c r="S113" s="39">
        <f t="shared" si="24"/>
        <v>5.326604990187834</v>
      </c>
      <c r="T113" s="39">
        <f t="shared" si="25"/>
        <v>15.69946733950098</v>
      </c>
      <c r="U113" s="39">
        <f t="shared" si="26"/>
        <v>-3.0838239416876925</v>
      </c>
      <c r="V113" s="39">
        <f t="shared" si="27"/>
        <v>-6.72834314550042</v>
      </c>
      <c r="W113" s="39">
        <f t="shared" si="28"/>
        <v>4.4855620970002805</v>
      </c>
      <c r="X113" s="39">
        <f t="shared" si="29"/>
        <v>-0.8410428931875525</v>
      </c>
      <c r="Y113" s="39">
        <f t="shared" si="30"/>
        <v>-10.372862349313149</v>
      </c>
      <c r="Z113" s="39">
        <f t="shared" si="31"/>
        <v>-13.45668629100084</v>
      </c>
    </row>
    <row r="114" spans="1:26" ht="12.75">
      <c r="A114">
        <v>46005</v>
      </c>
      <c r="B114" t="s">
        <v>51</v>
      </c>
      <c r="C114">
        <v>16398</v>
      </c>
      <c r="D114">
        <v>96</v>
      </c>
      <c r="E114">
        <v>177</v>
      </c>
      <c r="F114">
        <v>-81</v>
      </c>
      <c r="G114">
        <v>68</v>
      </c>
      <c r="H114">
        <v>435</v>
      </c>
      <c r="I114">
        <v>16</v>
      </c>
      <c r="J114" s="38">
        <f t="shared" si="19"/>
        <v>519</v>
      </c>
      <c r="K114">
        <v>28</v>
      </c>
      <c r="L114">
        <v>420</v>
      </c>
      <c r="M114">
        <v>46</v>
      </c>
      <c r="N114" s="38">
        <f t="shared" si="20"/>
        <v>494</v>
      </c>
      <c r="O114" s="54">
        <f t="shared" si="21"/>
        <v>25</v>
      </c>
      <c r="P114" s="38">
        <f t="shared" si="22"/>
        <v>-56</v>
      </c>
      <c r="Q114">
        <v>4</v>
      </c>
      <c r="R114" s="38">
        <f t="shared" si="23"/>
        <v>16346</v>
      </c>
      <c r="S114" s="39">
        <f t="shared" si="24"/>
        <v>5.863669679941363</v>
      </c>
      <c r="T114" s="39">
        <f t="shared" si="25"/>
        <v>10.811140972391888</v>
      </c>
      <c r="U114" s="39">
        <f t="shared" si="26"/>
        <v>1.52699731248473</v>
      </c>
      <c r="V114" s="39">
        <f t="shared" si="27"/>
        <v>0.916198387490838</v>
      </c>
      <c r="W114" s="39">
        <f t="shared" si="28"/>
        <v>2.443195699975568</v>
      </c>
      <c r="X114" s="39">
        <f t="shared" si="29"/>
        <v>-1.832396774981676</v>
      </c>
      <c r="Y114" s="39">
        <f t="shared" si="30"/>
        <v>-4.947471292450525</v>
      </c>
      <c r="Z114" s="39">
        <f t="shared" si="31"/>
        <v>-3.4204739799657955</v>
      </c>
    </row>
    <row r="115" spans="1:26" ht="12.75">
      <c r="A115">
        <v>46006</v>
      </c>
      <c r="B115" t="s">
        <v>52</v>
      </c>
      <c r="C115">
        <v>1060</v>
      </c>
      <c r="D115">
        <v>6</v>
      </c>
      <c r="E115">
        <v>14</v>
      </c>
      <c r="F115">
        <v>-8</v>
      </c>
      <c r="G115">
        <v>9</v>
      </c>
      <c r="H115">
        <v>22</v>
      </c>
      <c r="I115">
        <v>0</v>
      </c>
      <c r="J115" s="38">
        <f t="shared" si="19"/>
        <v>31</v>
      </c>
      <c r="K115">
        <v>6</v>
      </c>
      <c r="L115">
        <v>19</v>
      </c>
      <c r="M115">
        <v>0</v>
      </c>
      <c r="N115" s="38">
        <f t="shared" si="20"/>
        <v>25</v>
      </c>
      <c r="O115" s="54">
        <f t="shared" si="21"/>
        <v>6</v>
      </c>
      <c r="P115" s="38">
        <f t="shared" si="22"/>
        <v>-2</v>
      </c>
      <c r="Q115">
        <v>0</v>
      </c>
      <c r="R115" s="38">
        <f t="shared" si="23"/>
        <v>1058</v>
      </c>
      <c r="S115" s="39">
        <f t="shared" si="24"/>
        <v>5.6657223796034</v>
      </c>
      <c r="T115" s="39">
        <f t="shared" si="25"/>
        <v>13.220018885741265</v>
      </c>
      <c r="U115" s="39">
        <f t="shared" si="26"/>
        <v>5.6657223796034</v>
      </c>
      <c r="V115" s="39">
        <f t="shared" si="27"/>
        <v>2.8328611898017</v>
      </c>
      <c r="W115" s="39">
        <f t="shared" si="28"/>
        <v>2.8328611898017</v>
      </c>
      <c r="X115" s="39">
        <f t="shared" si="29"/>
        <v>0</v>
      </c>
      <c r="Y115" s="39">
        <f t="shared" si="30"/>
        <v>-7.554296506137867</v>
      </c>
      <c r="Z115" s="39">
        <f t="shared" si="31"/>
        <v>-1.8885741265344667</v>
      </c>
    </row>
    <row r="116" spans="1:26" ht="12.75">
      <c r="A116">
        <v>46007</v>
      </c>
      <c r="B116" t="s">
        <v>53</v>
      </c>
      <c r="C116">
        <v>23038</v>
      </c>
      <c r="D116">
        <v>137</v>
      </c>
      <c r="E116">
        <v>278</v>
      </c>
      <c r="F116">
        <v>-141</v>
      </c>
      <c r="G116">
        <v>146</v>
      </c>
      <c r="H116">
        <v>660</v>
      </c>
      <c r="I116">
        <v>31</v>
      </c>
      <c r="J116" s="38">
        <f t="shared" si="19"/>
        <v>837</v>
      </c>
      <c r="K116">
        <v>76</v>
      </c>
      <c r="L116">
        <v>552</v>
      </c>
      <c r="M116">
        <v>48</v>
      </c>
      <c r="N116" s="38">
        <f t="shared" si="20"/>
        <v>676</v>
      </c>
      <c r="O116" s="54">
        <f t="shared" si="21"/>
        <v>161</v>
      </c>
      <c r="P116" s="38">
        <f t="shared" si="22"/>
        <v>20</v>
      </c>
      <c r="Q116">
        <v>15</v>
      </c>
      <c r="R116" s="38">
        <f t="shared" si="23"/>
        <v>23073</v>
      </c>
      <c r="S116" s="39">
        <f t="shared" si="24"/>
        <v>5.942182993212032</v>
      </c>
      <c r="T116" s="39">
        <f t="shared" si="25"/>
        <v>12.057860380386458</v>
      </c>
      <c r="U116" s="39">
        <f t="shared" si="26"/>
        <v>6.983149356986402</v>
      </c>
      <c r="V116" s="39">
        <f t="shared" si="27"/>
        <v>4.684348636984668</v>
      </c>
      <c r="W116" s="39">
        <f t="shared" si="28"/>
        <v>3.036151894341914</v>
      </c>
      <c r="X116" s="39">
        <f t="shared" si="29"/>
        <v>-0.7373511743401792</v>
      </c>
      <c r="Y116" s="39">
        <f t="shared" si="30"/>
        <v>-6.1156773871744265</v>
      </c>
      <c r="Z116" s="39">
        <f t="shared" si="31"/>
        <v>0.8674719698119755</v>
      </c>
    </row>
    <row r="117" spans="1:26" ht="12.75">
      <c r="A117">
        <v>46008</v>
      </c>
      <c r="B117" t="s">
        <v>54</v>
      </c>
      <c r="C117">
        <v>268</v>
      </c>
      <c r="D117">
        <v>2</v>
      </c>
      <c r="E117">
        <v>4</v>
      </c>
      <c r="F117">
        <v>-2</v>
      </c>
      <c r="G117">
        <v>0</v>
      </c>
      <c r="H117">
        <v>2</v>
      </c>
      <c r="I117">
        <v>0</v>
      </c>
      <c r="J117" s="38">
        <f t="shared" si="19"/>
        <v>2</v>
      </c>
      <c r="K117">
        <v>1</v>
      </c>
      <c r="L117">
        <v>2</v>
      </c>
      <c r="M117">
        <v>0</v>
      </c>
      <c r="N117" s="38">
        <f t="shared" si="20"/>
        <v>3</v>
      </c>
      <c r="O117" s="54">
        <f t="shared" si="21"/>
        <v>-1</v>
      </c>
      <c r="P117" s="38">
        <f t="shared" si="22"/>
        <v>-3</v>
      </c>
      <c r="Q117">
        <v>0</v>
      </c>
      <c r="R117" s="38">
        <f t="shared" si="23"/>
        <v>265</v>
      </c>
      <c r="S117" s="39">
        <f t="shared" si="24"/>
        <v>7.5046904315197</v>
      </c>
      <c r="T117" s="39">
        <f t="shared" si="25"/>
        <v>15.0093808630394</v>
      </c>
      <c r="U117" s="39">
        <f t="shared" si="26"/>
        <v>-3.75234521575985</v>
      </c>
      <c r="V117" s="39">
        <f t="shared" si="27"/>
        <v>0</v>
      </c>
      <c r="W117" s="39">
        <f t="shared" si="28"/>
        <v>-3.75234521575985</v>
      </c>
      <c r="X117" s="39">
        <f t="shared" si="29"/>
        <v>0</v>
      </c>
      <c r="Y117" s="39">
        <f t="shared" si="30"/>
        <v>-7.5046904315197</v>
      </c>
      <c r="Z117" s="39">
        <f t="shared" si="31"/>
        <v>-11.25703564727955</v>
      </c>
    </row>
    <row r="118" spans="1:26" ht="12.75">
      <c r="A118">
        <v>46009</v>
      </c>
      <c r="B118" t="s">
        <v>287</v>
      </c>
      <c r="C118">
        <v>3036</v>
      </c>
      <c r="D118">
        <v>15</v>
      </c>
      <c r="E118">
        <v>36</v>
      </c>
      <c r="F118">
        <v>-21</v>
      </c>
      <c r="G118">
        <v>14</v>
      </c>
      <c r="H118">
        <v>68</v>
      </c>
      <c r="I118">
        <v>1</v>
      </c>
      <c r="J118" s="38">
        <f t="shared" si="19"/>
        <v>83</v>
      </c>
      <c r="K118">
        <v>12</v>
      </c>
      <c r="L118">
        <v>68</v>
      </c>
      <c r="M118">
        <v>4</v>
      </c>
      <c r="N118" s="38">
        <f t="shared" si="20"/>
        <v>84</v>
      </c>
      <c r="O118" s="54">
        <f t="shared" si="21"/>
        <v>-1</v>
      </c>
      <c r="P118" s="38">
        <f t="shared" si="22"/>
        <v>-22</v>
      </c>
      <c r="Q118">
        <v>0</v>
      </c>
      <c r="R118" s="38">
        <f t="shared" si="23"/>
        <v>3014</v>
      </c>
      <c r="S118" s="39">
        <f t="shared" si="24"/>
        <v>4.958677685950414</v>
      </c>
      <c r="T118" s="39">
        <f t="shared" si="25"/>
        <v>11.900826446280991</v>
      </c>
      <c r="U118" s="39">
        <f t="shared" si="26"/>
        <v>-0.3305785123966942</v>
      </c>
      <c r="V118" s="39">
        <f t="shared" si="27"/>
        <v>0</v>
      </c>
      <c r="W118" s="39">
        <f t="shared" si="28"/>
        <v>0.6611570247933884</v>
      </c>
      <c r="X118" s="39">
        <f t="shared" si="29"/>
        <v>-0.9917355371900827</v>
      </c>
      <c r="Y118" s="39">
        <f t="shared" si="30"/>
        <v>-6.9421487603305785</v>
      </c>
      <c r="Z118" s="39">
        <f t="shared" si="31"/>
        <v>-7.2727272727272725</v>
      </c>
    </row>
    <row r="119" spans="1:26" ht="12.75">
      <c r="A119">
        <v>46010</v>
      </c>
      <c r="B119" t="s">
        <v>288</v>
      </c>
      <c r="C119">
        <v>877</v>
      </c>
      <c r="D119">
        <v>7</v>
      </c>
      <c r="E119">
        <v>7</v>
      </c>
      <c r="F119">
        <v>0</v>
      </c>
      <c r="G119">
        <v>5</v>
      </c>
      <c r="H119">
        <v>23</v>
      </c>
      <c r="I119">
        <v>0</v>
      </c>
      <c r="J119" s="38">
        <f t="shared" si="19"/>
        <v>28</v>
      </c>
      <c r="K119">
        <v>3</v>
      </c>
      <c r="L119">
        <v>21</v>
      </c>
      <c r="M119">
        <v>1</v>
      </c>
      <c r="N119" s="38">
        <f t="shared" si="20"/>
        <v>25</v>
      </c>
      <c r="O119" s="54">
        <f t="shared" si="21"/>
        <v>3</v>
      </c>
      <c r="P119" s="38">
        <f t="shared" si="22"/>
        <v>3</v>
      </c>
      <c r="Q119">
        <v>0</v>
      </c>
      <c r="R119" s="38">
        <f t="shared" si="23"/>
        <v>880</v>
      </c>
      <c r="S119" s="39">
        <f t="shared" si="24"/>
        <v>7.968127490039841</v>
      </c>
      <c r="T119" s="39">
        <f t="shared" si="25"/>
        <v>7.968127490039841</v>
      </c>
      <c r="U119" s="39">
        <f t="shared" si="26"/>
        <v>3.414911781445646</v>
      </c>
      <c r="V119" s="39">
        <f t="shared" si="27"/>
        <v>2.2766078542970973</v>
      </c>
      <c r="W119" s="39">
        <f t="shared" si="28"/>
        <v>2.2766078542970973</v>
      </c>
      <c r="X119" s="39">
        <f t="shared" si="29"/>
        <v>-1.1383039271485487</v>
      </c>
      <c r="Y119" s="39">
        <f t="shared" si="30"/>
        <v>0</v>
      </c>
      <c r="Z119" s="39">
        <f t="shared" si="31"/>
        <v>3.414911781445646</v>
      </c>
    </row>
    <row r="120" spans="1:26" ht="12.75">
      <c r="A120">
        <v>46011</v>
      </c>
      <c r="B120" t="s">
        <v>55</v>
      </c>
      <c r="C120">
        <v>2635</v>
      </c>
      <c r="D120">
        <v>14</v>
      </c>
      <c r="E120">
        <v>37</v>
      </c>
      <c r="F120">
        <v>-23</v>
      </c>
      <c r="G120">
        <v>14</v>
      </c>
      <c r="H120">
        <v>72</v>
      </c>
      <c r="I120">
        <v>3</v>
      </c>
      <c r="J120" s="38">
        <f t="shared" si="19"/>
        <v>89</v>
      </c>
      <c r="K120">
        <v>1</v>
      </c>
      <c r="L120">
        <v>59</v>
      </c>
      <c r="M120">
        <v>0</v>
      </c>
      <c r="N120" s="38">
        <f t="shared" si="20"/>
        <v>60</v>
      </c>
      <c r="O120" s="54">
        <f t="shared" si="21"/>
        <v>29</v>
      </c>
      <c r="P120" s="38">
        <f t="shared" si="22"/>
        <v>6</v>
      </c>
      <c r="Q120">
        <v>0</v>
      </c>
      <c r="R120" s="38">
        <f t="shared" si="23"/>
        <v>2641</v>
      </c>
      <c r="S120" s="39">
        <f t="shared" si="24"/>
        <v>5.30705079605762</v>
      </c>
      <c r="T120" s="39">
        <f t="shared" si="25"/>
        <v>14.025777103866567</v>
      </c>
      <c r="U120" s="39">
        <f t="shared" si="26"/>
        <v>10.993176648976497</v>
      </c>
      <c r="V120" s="39">
        <f t="shared" si="27"/>
        <v>4.927975739196361</v>
      </c>
      <c r="W120" s="39">
        <f t="shared" si="28"/>
        <v>4.927975739196361</v>
      </c>
      <c r="X120" s="39">
        <f t="shared" si="29"/>
        <v>1.1372251705837755</v>
      </c>
      <c r="Y120" s="39">
        <f t="shared" si="30"/>
        <v>-8.718726307808947</v>
      </c>
      <c r="Z120" s="39">
        <f t="shared" si="31"/>
        <v>2.274450341167551</v>
      </c>
    </row>
    <row r="121" spans="1:26" ht="12.75">
      <c r="A121">
        <v>46013</v>
      </c>
      <c r="B121" t="s">
        <v>56</v>
      </c>
      <c r="C121">
        <v>3887</v>
      </c>
      <c r="D121">
        <v>19</v>
      </c>
      <c r="E121">
        <v>51</v>
      </c>
      <c r="F121">
        <v>-32</v>
      </c>
      <c r="G121">
        <v>17</v>
      </c>
      <c r="H121">
        <v>118</v>
      </c>
      <c r="I121">
        <v>4</v>
      </c>
      <c r="J121" s="38">
        <f t="shared" si="19"/>
        <v>139</v>
      </c>
      <c r="K121">
        <v>20</v>
      </c>
      <c r="L121">
        <v>138</v>
      </c>
      <c r="M121">
        <v>3</v>
      </c>
      <c r="N121" s="38">
        <f t="shared" si="20"/>
        <v>161</v>
      </c>
      <c r="O121" s="54">
        <f t="shared" si="21"/>
        <v>-22</v>
      </c>
      <c r="P121" s="38">
        <f t="shared" si="22"/>
        <v>-54</v>
      </c>
      <c r="Q121">
        <v>13</v>
      </c>
      <c r="R121" s="38">
        <f t="shared" si="23"/>
        <v>3846</v>
      </c>
      <c r="S121" s="39">
        <f t="shared" si="24"/>
        <v>4.914004914004914</v>
      </c>
      <c r="T121" s="39">
        <f t="shared" si="25"/>
        <v>13.190223716539506</v>
      </c>
      <c r="U121" s="39">
        <f t="shared" si="26"/>
        <v>-5.689900426742533</v>
      </c>
      <c r="V121" s="39">
        <f t="shared" si="27"/>
        <v>-5.17263675158412</v>
      </c>
      <c r="W121" s="39">
        <f t="shared" si="28"/>
        <v>-0.7758955127376179</v>
      </c>
      <c r="X121" s="39">
        <f t="shared" si="29"/>
        <v>0.25863183757920605</v>
      </c>
      <c r="Y121" s="39">
        <f t="shared" si="30"/>
        <v>-8.276218802534594</v>
      </c>
      <c r="Z121" s="39">
        <f t="shared" si="31"/>
        <v>-13.966119229277124</v>
      </c>
    </row>
    <row r="122" spans="1:26" ht="12.75">
      <c r="A122">
        <v>46014</v>
      </c>
      <c r="B122" t="s">
        <v>57</v>
      </c>
      <c r="C122">
        <v>303</v>
      </c>
      <c r="D122">
        <v>4</v>
      </c>
      <c r="E122">
        <v>4</v>
      </c>
      <c r="F122">
        <v>0</v>
      </c>
      <c r="G122">
        <v>5</v>
      </c>
      <c r="H122">
        <v>3</v>
      </c>
      <c r="I122">
        <v>0</v>
      </c>
      <c r="J122" s="38">
        <f t="shared" si="19"/>
        <v>8</v>
      </c>
      <c r="K122">
        <v>0</v>
      </c>
      <c r="L122">
        <v>12</v>
      </c>
      <c r="M122">
        <v>4</v>
      </c>
      <c r="N122" s="38">
        <f t="shared" si="20"/>
        <v>16</v>
      </c>
      <c r="O122" s="54">
        <f t="shared" si="21"/>
        <v>-8</v>
      </c>
      <c r="P122" s="38">
        <f t="shared" si="22"/>
        <v>-8</v>
      </c>
      <c r="Q122">
        <v>-1</v>
      </c>
      <c r="R122" s="38">
        <f t="shared" si="23"/>
        <v>294</v>
      </c>
      <c r="S122" s="39">
        <f t="shared" si="24"/>
        <v>13.40033500837521</v>
      </c>
      <c r="T122" s="39">
        <f t="shared" si="25"/>
        <v>13.40033500837521</v>
      </c>
      <c r="U122" s="39">
        <f t="shared" si="26"/>
        <v>-26.80067001675042</v>
      </c>
      <c r="V122" s="39">
        <f t="shared" si="27"/>
        <v>-30.15075376884422</v>
      </c>
      <c r="W122" s="39">
        <f t="shared" si="28"/>
        <v>16.75041876046901</v>
      </c>
      <c r="X122" s="39">
        <f t="shared" si="29"/>
        <v>-13.40033500837521</v>
      </c>
      <c r="Y122" s="39">
        <f t="shared" si="30"/>
        <v>0</v>
      </c>
      <c r="Z122" s="39">
        <f t="shared" si="31"/>
        <v>-26.80067001675042</v>
      </c>
    </row>
    <row r="123" spans="1:26" ht="12.75">
      <c r="A123">
        <v>46015</v>
      </c>
      <c r="B123" t="s">
        <v>58</v>
      </c>
      <c r="C123">
        <v>1853</v>
      </c>
      <c r="D123">
        <v>4</v>
      </c>
      <c r="E123">
        <v>32</v>
      </c>
      <c r="F123">
        <v>-28</v>
      </c>
      <c r="G123">
        <v>9</v>
      </c>
      <c r="H123">
        <v>35</v>
      </c>
      <c r="I123">
        <v>1</v>
      </c>
      <c r="J123" s="38">
        <f t="shared" si="19"/>
        <v>45</v>
      </c>
      <c r="K123">
        <v>4</v>
      </c>
      <c r="L123">
        <v>46</v>
      </c>
      <c r="M123">
        <v>2</v>
      </c>
      <c r="N123" s="38">
        <f t="shared" si="20"/>
        <v>52</v>
      </c>
      <c r="O123" s="54">
        <f t="shared" si="21"/>
        <v>-7</v>
      </c>
      <c r="P123" s="38">
        <f t="shared" si="22"/>
        <v>-35</v>
      </c>
      <c r="Q123">
        <v>1</v>
      </c>
      <c r="R123" s="38">
        <f t="shared" si="23"/>
        <v>1819</v>
      </c>
      <c r="S123" s="39">
        <f t="shared" si="24"/>
        <v>2.1786492374727673</v>
      </c>
      <c r="T123" s="39">
        <f t="shared" si="25"/>
        <v>17.42919389978214</v>
      </c>
      <c r="U123" s="39">
        <f t="shared" si="26"/>
        <v>-3.812636165577342</v>
      </c>
      <c r="V123" s="39">
        <f t="shared" si="27"/>
        <v>-5.991285403050108</v>
      </c>
      <c r="W123" s="39">
        <f t="shared" si="28"/>
        <v>2.7233115468409586</v>
      </c>
      <c r="X123" s="39">
        <f t="shared" si="29"/>
        <v>-0.5446623093681918</v>
      </c>
      <c r="Y123" s="39">
        <f t="shared" si="30"/>
        <v>-15.250544662309368</v>
      </c>
      <c r="Z123" s="39">
        <f t="shared" si="31"/>
        <v>-19.06318082788671</v>
      </c>
    </row>
    <row r="124" spans="1:26" ht="12.75">
      <c r="A124">
        <v>46017</v>
      </c>
      <c r="B124" t="s">
        <v>59</v>
      </c>
      <c r="C124">
        <v>46063</v>
      </c>
      <c r="D124">
        <v>307</v>
      </c>
      <c r="E124">
        <v>588</v>
      </c>
      <c r="F124">
        <v>-281</v>
      </c>
      <c r="G124">
        <v>353</v>
      </c>
      <c r="H124">
        <v>1144</v>
      </c>
      <c r="I124">
        <v>57</v>
      </c>
      <c r="J124" s="38">
        <f t="shared" si="19"/>
        <v>1554</v>
      </c>
      <c r="K124">
        <v>98</v>
      </c>
      <c r="L124">
        <v>877</v>
      </c>
      <c r="M124">
        <v>176</v>
      </c>
      <c r="N124" s="38">
        <f t="shared" si="20"/>
        <v>1151</v>
      </c>
      <c r="O124" s="54">
        <f t="shared" si="21"/>
        <v>403</v>
      </c>
      <c r="P124" s="38">
        <f t="shared" si="22"/>
        <v>122</v>
      </c>
      <c r="Q124">
        <v>-12</v>
      </c>
      <c r="R124" s="38">
        <f t="shared" si="23"/>
        <v>46173</v>
      </c>
      <c r="S124" s="39">
        <f t="shared" si="24"/>
        <v>6.656836809922373</v>
      </c>
      <c r="T124" s="39">
        <f t="shared" si="25"/>
        <v>12.749902424216142</v>
      </c>
      <c r="U124" s="39">
        <f t="shared" si="26"/>
        <v>8.738453532243376</v>
      </c>
      <c r="V124" s="39">
        <f t="shared" si="27"/>
        <v>5.789496508955288</v>
      </c>
      <c r="W124" s="39">
        <f t="shared" si="28"/>
        <v>5.529294418665163</v>
      </c>
      <c r="X124" s="39">
        <f t="shared" si="29"/>
        <v>-2.5803373953770765</v>
      </c>
      <c r="Y124" s="39">
        <f t="shared" si="30"/>
        <v>-6.093065614293769</v>
      </c>
      <c r="Z124" s="39">
        <f t="shared" si="31"/>
        <v>2.645387917949608</v>
      </c>
    </row>
    <row r="125" spans="1:26" ht="12.75">
      <c r="A125">
        <v>46018</v>
      </c>
      <c r="B125" t="s">
        <v>60</v>
      </c>
      <c r="C125">
        <v>11101</v>
      </c>
      <c r="D125">
        <v>51</v>
      </c>
      <c r="E125">
        <v>129</v>
      </c>
      <c r="F125">
        <v>-78</v>
      </c>
      <c r="G125">
        <v>56</v>
      </c>
      <c r="H125">
        <v>347</v>
      </c>
      <c r="I125">
        <v>6</v>
      </c>
      <c r="J125" s="38">
        <f t="shared" si="19"/>
        <v>409</v>
      </c>
      <c r="K125">
        <v>19</v>
      </c>
      <c r="L125">
        <v>318</v>
      </c>
      <c r="M125">
        <v>32</v>
      </c>
      <c r="N125" s="38">
        <f t="shared" si="20"/>
        <v>369</v>
      </c>
      <c r="O125" s="54">
        <f t="shared" si="21"/>
        <v>40</v>
      </c>
      <c r="P125" s="38">
        <f t="shared" si="22"/>
        <v>-38</v>
      </c>
      <c r="Q125">
        <v>1</v>
      </c>
      <c r="R125" s="38">
        <f t="shared" si="23"/>
        <v>11064</v>
      </c>
      <c r="S125" s="39">
        <f t="shared" si="24"/>
        <v>4.601849763140086</v>
      </c>
      <c r="T125" s="39">
        <f t="shared" si="25"/>
        <v>11.63997293029551</v>
      </c>
      <c r="U125" s="39">
        <f t="shared" si="26"/>
        <v>3.609293931874577</v>
      </c>
      <c r="V125" s="39">
        <f t="shared" si="27"/>
        <v>2.6167381006090684</v>
      </c>
      <c r="W125" s="39">
        <f t="shared" si="28"/>
        <v>3.338596886983984</v>
      </c>
      <c r="X125" s="39">
        <f t="shared" si="29"/>
        <v>-2.346041055718475</v>
      </c>
      <c r="Y125" s="39">
        <f t="shared" si="30"/>
        <v>-7.038123167155425</v>
      </c>
      <c r="Z125" s="39">
        <f t="shared" si="31"/>
        <v>-3.428829235280848</v>
      </c>
    </row>
    <row r="126" spans="1:26" ht="12.75">
      <c r="A126">
        <v>46019</v>
      </c>
      <c r="B126" t="s">
        <v>61</v>
      </c>
      <c r="C126">
        <v>1019</v>
      </c>
      <c r="D126">
        <v>4</v>
      </c>
      <c r="E126">
        <v>10</v>
      </c>
      <c r="F126">
        <v>-6</v>
      </c>
      <c r="G126">
        <v>3</v>
      </c>
      <c r="H126">
        <v>9</v>
      </c>
      <c r="I126">
        <v>0</v>
      </c>
      <c r="J126" s="38">
        <f t="shared" si="19"/>
        <v>12</v>
      </c>
      <c r="K126">
        <v>6</v>
      </c>
      <c r="L126">
        <v>26</v>
      </c>
      <c r="M126">
        <v>3</v>
      </c>
      <c r="N126" s="38">
        <f t="shared" si="20"/>
        <v>35</v>
      </c>
      <c r="O126" s="54">
        <f t="shared" si="21"/>
        <v>-23</v>
      </c>
      <c r="P126" s="38">
        <f t="shared" si="22"/>
        <v>-29</v>
      </c>
      <c r="Q126">
        <v>1</v>
      </c>
      <c r="R126" s="38">
        <f t="shared" si="23"/>
        <v>991</v>
      </c>
      <c r="S126" s="39">
        <f t="shared" si="24"/>
        <v>3.980099502487562</v>
      </c>
      <c r="T126" s="39">
        <f t="shared" si="25"/>
        <v>9.950248756218905</v>
      </c>
      <c r="U126" s="39">
        <f t="shared" si="26"/>
        <v>-22.88557213930348</v>
      </c>
      <c r="V126" s="39">
        <f t="shared" si="27"/>
        <v>-16.915422885572138</v>
      </c>
      <c r="W126" s="39">
        <f t="shared" si="28"/>
        <v>-2.985074626865672</v>
      </c>
      <c r="X126" s="39">
        <f t="shared" si="29"/>
        <v>-2.985074626865672</v>
      </c>
      <c r="Y126" s="39">
        <f t="shared" si="30"/>
        <v>-5.970149253731344</v>
      </c>
      <c r="Z126" s="39">
        <f t="shared" si="31"/>
        <v>-28.855721393034823</v>
      </c>
    </row>
    <row r="127" spans="1:26" ht="12.75">
      <c r="A127">
        <v>46020</v>
      </c>
      <c r="B127" t="s">
        <v>62</v>
      </c>
      <c r="C127">
        <v>528</v>
      </c>
      <c r="D127">
        <v>1</v>
      </c>
      <c r="E127">
        <v>9</v>
      </c>
      <c r="F127">
        <v>-8</v>
      </c>
      <c r="G127">
        <v>6</v>
      </c>
      <c r="H127">
        <v>10</v>
      </c>
      <c r="I127">
        <v>0</v>
      </c>
      <c r="J127" s="38">
        <f t="shared" si="19"/>
        <v>16</v>
      </c>
      <c r="K127">
        <v>0</v>
      </c>
      <c r="L127">
        <v>6</v>
      </c>
      <c r="M127">
        <v>0</v>
      </c>
      <c r="N127" s="38">
        <f t="shared" si="20"/>
        <v>6</v>
      </c>
      <c r="O127" s="54">
        <f t="shared" si="21"/>
        <v>10</v>
      </c>
      <c r="P127" s="38">
        <f t="shared" si="22"/>
        <v>2</v>
      </c>
      <c r="Q127">
        <v>1</v>
      </c>
      <c r="R127" s="38">
        <f t="shared" si="23"/>
        <v>531</v>
      </c>
      <c r="S127" s="39">
        <f t="shared" si="24"/>
        <v>1.8885741265344667</v>
      </c>
      <c r="T127" s="39">
        <f t="shared" si="25"/>
        <v>16.9971671388102</v>
      </c>
      <c r="U127" s="39">
        <f t="shared" si="26"/>
        <v>18.885741265344663</v>
      </c>
      <c r="V127" s="39">
        <f t="shared" si="27"/>
        <v>7.554296506137867</v>
      </c>
      <c r="W127" s="39">
        <f t="shared" si="28"/>
        <v>11.3314447592068</v>
      </c>
      <c r="X127" s="39">
        <f t="shared" si="29"/>
        <v>0</v>
      </c>
      <c r="Y127" s="39">
        <f t="shared" si="30"/>
        <v>-15.108593012275733</v>
      </c>
      <c r="Z127" s="39">
        <f t="shared" si="31"/>
        <v>3.7771482530689333</v>
      </c>
    </row>
    <row r="128" spans="1:26" ht="12.75">
      <c r="A128">
        <v>46021</v>
      </c>
      <c r="B128" t="s">
        <v>63</v>
      </c>
      <c r="C128">
        <v>2272</v>
      </c>
      <c r="D128">
        <v>19</v>
      </c>
      <c r="E128">
        <v>25</v>
      </c>
      <c r="F128">
        <v>-6</v>
      </c>
      <c r="G128">
        <v>16</v>
      </c>
      <c r="H128">
        <v>65</v>
      </c>
      <c r="I128">
        <v>0</v>
      </c>
      <c r="J128" s="38">
        <f t="shared" si="19"/>
        <v>81</v>
      </c>
      <c r="K128">
        <v>1</v>
      </c>
      <c r="L128">
        <v>66</v>
      </c>
      <c r="M128">
        <v>7</v>
      </c>
      <c r="N128" s="38">
        <f t="shared" si="20"/>
        <v>74</v>
      </c>
      <c r="O128" s="54">
        <f t="shared" si="21"/>
        <v>7</v>
      </c>
      <c r="P128" s="38">
        <f t="shared" si="22"/>
        <v>1</v>
      </c>
      <c r="Q128">
        <v>1</v>
      </c>
      <c r="R128" s="38">
        <f t="shared" si="23"/>
        <v>2274</v>
      </c>
      <c r="S128" s="39">
        <f t="shared" si="24"/>
        <v>8.358996920369556</v>
      </c>
      <c r="T128" s="39">
        <f t="shared" si="25"/>
        <v>10.998680158380994</v>
      </c>
      <c r="U128" s="39">
        <f t="shared" si="26"/>
        <v>3.0796304443466784</v>
      </c>
      <c r="V128" s="39">
        <f t="shared" si="27"/>
        <v>-0.4399472063352398</v>
      </c>
      <c r="W128" s="39">
        <f t="shared" si="28"/>
        <v>6.5992080950285965</v>
      </c>
      <c r="X128" s="39">
        <f t="shared" si="29"/>
        <v>-3.0796304443466784</v>
      </c>
      <c r="Y128" s="39">
        <f t="shared" si="30"/>
        <v>-2.6396832380114383</v>
      </c>
      <c r="Z128" s="39">
        <f t="shared" si="31"/>
        <v>0.4399472063352398</v>
      </c>
    </row>
    <row r="129" spans="1:26" ht="12.75">
      <c r="A129">
        <v>46022</v>
      </c>
      <c r="B129" t="s">
        <v>64</v>
      </c>
      <c r="C129">
        <v>1715</v>
      </c>
      <c r="D129">
        <v>7</v>
      </c>
      <c r="E129">
        <v>29</v>
      </c>
      <c r="F129">
        <v>-22</v>
      </c>
      <c r="G129">
        <v>17</v>
      </c>
      <c r="H129">
        <v>36</v>
      </c>
      <c r="I129">
        <v>3</v>
      </c>
      <c r="J129" s="38">
        <f t="shared" si="19"/>
        <v>56</v>
      </c>
      <c r="K129">
        <v>1</v>
      </c>
      <c r="L129">
        <v>61</v>
      </c>
      <c r="M129">
        <v>9</v>
      </c>
      <c r="N129" s="38">
        <f t="shared" si="20"/>
        <v>71</v>
      </c>
      <c r="O129" s="54">
        <f t="shared" si="21"/>
        <v>-15</v>
      </c>
      <c r="P129" s="38">
        <f t="shared" si="22"/>
        <v>-37</v>
      </c>
      <c r="Q129">
        <v>3</v>
      </c>
      <c r="R129" s="38">
        <f t="shared" si="23"/>
        <v>1681</v>
      </c>
      <c r="S129" s="39">
        <f t="shared" si="24"/>
        <v>4.122497055359246</v>
      </c>
      <c r="T129" s="39">
        <f t="shared" si="25"/>
        <v>17.078916372202592</v>
      </c>
      <c r="U129" s="39">
        <f t="shared" si="26"/>
        <v>-8.8339222614841</v>
      </c>
      <c r="V129" s="39">
        <f t="shared" si="27"/>
        <v>-14.723203769140165</v>
      </c>
      <c r="W129" s="39">
        <f t="shared" si="28"/>
        <v>9.422850412249705</v>
      </c>
      <c r="X129" s="39">
        <f t="shared" si="29"/>
        <v>-3.5335689045936394</v>
      </c>
      <c r="Y129" s="39">
        <f t="shared" si="30"/>
        <v>-12.956419316843345</v>
      </c>
      <c r="Z129" s="39">
        <f t="shared" si="31"/>
        <v>-21.790341578327443</v>
      </c>
    </row>
    <row r="130" spans="1:26" ht="12.75">
      <c r="A130">
        <v>46023</v>
      </c>
      <c r="B130" t="s">
        <v>65</v>
      </c>
      <c r="C130">
        <v>1181</v>
      </c>
      <c r="D130">
        <v>3</v>
      </c>
      <c r="E130">
        <v>18</v>
      </c>
      <c r="F130">
        <v>-15</v>
      </c>
      <c r="G130">
        <v>2</v>
      </c>
      <c r="H130">
        <v>12</v>
      </c>
      <c r="I130">
        <v>0</v>
      </c>
      <c r="J130" s="38">
        <f t="shared" si="19"/>
        <v>14</v>
      </c>
      <c r="K130">
        <v>1</v>
      </c>
      <c r="L130">
        <v>20</v>
      </c>
      <c r="M130">
        <v>2</v>
      </c>
      <c r="N130" s="38">
        <f t="shared" si="20"/>
        <v>23</v>
      </c>
      <c r="O130" s="54">
        <f t="shared" si="21"/>
        <v>-9</v>
      </c>
      <c r="P130" s="38">
        <f t="shared" si="22"/>
        <v>-24</v>
      </c>
      <c r="Q130">
        <v>-5</v>
      </c>
      <c r="R130" s="38">
        <f t="shared" si="23"/>
        <v>1152</v>
      </c>
      <c r="S130" s="39">
        <f t="shared" si="24"/>
        <v>2.571795970852979</v>
      </c>
      <c r="T130" s="39">
        <f t="shared" si="25"/>
        <v>15.430775825117873</v>
      </c>
      <c r="U130" s="39">
        <f t="shared" si="26"/>
        <v>-7.715387912558937</v>
      </c>
      <c r="V130" s="39">
        <f t="shared" si="27"/>
        <v>-6.858122588941277</v>
      </c>
      <c r="W130" s="39">
        <f t="shared" si="28"/>
        <v>0.8572653236176596</v>
      </c>
      <c r="X130" s="39">
        <f t="shared" si="29"/>
        <v>-1.7145306472353192</v>
      </c>
      <c r="Y130" s="39">
        <f t="shared" si="30"/>
        <v>-12.858979854264895</v>
      </c>
      <c r="Z130" s="39">
        <f t="shared" si="31"/>
        <v>-20.574367766823833</v>
      </c>
    </row>
    <row r="131" spans="1:26" ht="12.75">
      <c r="A131">
        <v>46024</v>
      </c>
      <c r="B131" t="s">
        <v>66</v>
      </c>
      <c r="C131">
        <v>12222</v>
      </c>
      <c r="D131">
        <v>56</v>
      </c>
      <c r="E131">
        <v>152</v>
      </c>
      <c r="F131">
        <v>-96</v>
      </c>
      <c r="G131">
        <v>50</v>
      </c>
      <c r="H131">
        <v>334</v>
      </c>
      <c r="I131">
        <v>12</v>
      </c>
      <c r="J131" s="38">
        <f t="shared" si="19"/>
        <v>396</v>
      </c>
      <c r="K131">
        <v>18</v>
      </c>
      <c r="L131">
        <v>268</v>
      </c>
      <c r="M131">
        <v>19</v>
      </c>
      <c r="N131" s="38">
        <f t="shared" si="20"/>
        <v>305</v>
      </c>
      <c r="O131" s="54">
        <f t="shared" si="21"/>
        <v>91</v>
      </c>
      <c r="P131" s="38">
        <f t="shared" si="22"/>
        <v>-5</v>
      </c>
      <c r="Q131">
        <v>-1</v>
      </c>
      <c r="R131" s="38">
        <f t="shared" si="23"/>
        <v>12216</v>
      </c>
      <c r="S131" s="39">
        <f t="shared" si="24"/>
        <v>4.583026434241755</v>
      </c>
      <c r="T131" s="39">
        <f t="shared" si="25"/>
        <v>12.43964317865619</v>
      </c>
      <c r="U131" s="39">
        <f t="shared" si="26"/>
        <v>7.447417955642851</v>
      </c>
      <c r="V131" s="39">
        <f t="shared" si="27"/>
        <v>5.401424011784925</v>
      </c>
      <c r="W131" s="39">
        <f t="shared" si="28"/>
        <v>2.6188722481381452</v>
      </c>
      <c r="X131" s="39">
        <f t="shared" si="29"/>
        <v>-0.5728783042802194</v>
      </c>
      <c r="Y131" s="39">
        <f t="shared" si="30"/>
        <v>-7.856616744414437</v>
      </c>
      <c r="Z131" s="39">
        <f t="shared" si="31"/>
        <v>-0.4091987887715853</v>
      </c>
    </row>
    <row r="132" spans="1:26" ht="12.75">
      <c r="A132">
        <v>46025</v>
      </c>
      <c r="B132" t="s">
        <v>67</v>
      </c>
      <c r="C132">
        <v>1244</v>
      </c>
      <c r="D132">
        <v>10</v>
      </c>
      <c r="E132">
        <v>10</v>
      </c>
      <c r="F132">
        <v>0</v>
      </c>
      <c r="G132">
        <v>29</v>
      </c>
      <c r="H132">
        <v>20</v>
      </c>
      <c r="I132">
        <v>0</v>
      </c>
      <c r="J132" s="38">
        <f t="shared" si="19"/>
        <v>49</v>
      </c>
      <c r="K132">
        <v>17</v>
      </c>
      <c r="L132">
        <v>30</v>
      </c>
      <c r="M132">
        <v>4</v>
      </c>
      <c r="N132" s="38">
        <f t="shared" si="20"/>
        <v>51</v>
      </c>
      <c r="O132" s="54">
        <f t="shared" si="21"/>
        <v>-2</v>
      </c>
      <c r="P132" s="38">
        <f t="shared" si="22"/>
        <v>-2</v>
      </c>
      <c r="Q132">
        <v>-37</v>
      </c>
      <c r="R132" s="38">
        <f t="shared" si="23"/>
        <v>1205</v>
      </c>
      <c r="S132" s="39">
        <f t="shared" si="24"/>
        <v>8.166598611678236</v>
      </c>
      <c r="T132" s="39">
        <f t="shared" si="25"/>
        <v>8.166598611678236</v>
      </c>
      <c r="U132" s="39">
        <f t="shared" si="26"/>
        <v>-1.6333197223356473</v>
      </c>
      <c r="V132" s="39">
        <f t="shared" si="27"/>
        <v>-8.166598611678236</v>
      </c>
      <c r="W132" s="39">
        <f t="shared" si="28"/>
        <v>9.799918334013883</v>
      </c>
      <c r="X132" s="39">
        <f t="shared" si="29"/>
        <v>-3.2666394446712945</v>
      </c>
      <c r="Y132" s="39">
        <f t="shared" si="30"/>
        <v>0</v>
      </c>
      <c r="Z132" s="39">
        <f t="shared" si="31"/>
        <v>-1.6333197223356473</v>
      </c>
    </row>
    <row r="133" spans="1:26" ht="12.75">
      <c r="A133">
        <v>46026</v>
      </c>
      <c r="B133" t="s">
        <v>68</v>
      </c>
      <c r="C133">
        <v>4479</v>
      </c>
      <c r="D133">
        <v>37</v>
      </c>
      <c r="E133">
        <v>44</v>
      </c>
      <c r="F133">
        <v>-7</v>
      </c>
      <c r="G133">
        <v>22</v>
      </c>
      <c r="H133">
        <v>147</v>
      </c>
      <c r="I133">
        <v>6</v>
      </c>
      <c r="J133" s="38">
        <f t="shared" si="19"/>
        <v>175</v>
      </c>
      <c r="K133">
        <v>3</v>
      </c>
      <c r="L133">
        <v>149</v>
      </c>
      <c r="M133">
        <v>26</v>
      </c>
      <c r="N133" s="38">
        <f t="shared" si="20"/>
        <v>178</v>
      </c>
      <c r="O133" s="54">
        <f t="shared" si="21"/>
        <v>-3</v>
      </c>
      <c r="P133" s="38">
        <f t="shared" si="22"/>
        <v>-10</v>
      </c>
      <c r="Q133">
        <v>0</v>
      </c>
      <c r="R133" s="38">
        <f t="shared" si="23"/>
        <v>4469</v>
      </c>
      <c r="S133" s="39">
        <f t="shared" si="24"/>
        <v>8.270004470272687</v>
      </c>
      <c r="T133" s="39">
        <f t="shared" si="25"/>
        <v>9.834599910594546</v>
      </c>
      <c r="U133" s="39">
        <f t="shared" si="26"/>
        <v>-0.6705409029950827</v>
      </c>
      <c r="V133" s="39">
        <f t="shared" si="27"/>
        <v>-0.4470272686633885</v>
      </c>
      <c r="W133" s="39">
        <f t="shared" si="28"/>
        <v>4.24675905230219</v>
      </c>
      <c r="X133" s="39">
        <f t="shared" si="29"/>
        <v>-4.470272686633884</v>
      </c>
      <c r="Y133" s="39">
        <f t="shared" si="30"/>
        <v>-1.5645954403218596</v>
      </c>
      <c r="Z133" s="39">
        <f t="shared" si="31"/>
        <v>-2.235136343316942</v>
      </c>
    </row>
    <row r="134" spans="1:26" ht="12.75">
      <c r="A134">
        <v>46027</v>
      </c>
      <c r="B134" t="s">
        <v>289</v>
      </c>
      <c r="C134">
        <v>715</v>
      </c>
      <c r="D134">
        <v>5</v>
      </c>
      <c r="E134">
        <v>12</v>
      </c>
      <c r="F134">
        <v>-7</v>
      </c>
      <c r="G134">
        <v>4</v>
      </c>
      <c r="H134">
        <v>13</v>
      </c>
      <c r="I134">
        <v>0</v>
      </c>
      <c r="J134" s="38">
        <f t="shared" si="19"/>
        <v>17</v>
      </c>
      <c r="K134">
        <v>0</v>
      </c>
      <c r="L134">
        <v>13</v>
      </c>
      <c r="M134">
        <v>1</v>
      </c>
      <c r="N134" s="38">
        <f t="shared" si="20"/>
        <v>14</v>
      </c>
      <c r="O134" s="54">
        <f t="shared" si="21"/>
        <v>3</v>
      </c>
      <c r="P134" s="38">
        <f t="shared" si="22"/>
        <v>-4</v>
      </c>
      <c r="Q134">
        <v>-3</v>
      </c>
      <c r="R134" s="38">
        <f t="shared" si="23"/>
        <v>708</v>
      </c>
      <c r="S134" s="39">
        <f t="shared" si="24"/>
        <v>7.027406886858748</v>
      </c>
      <c r="T134" s="39">
        <f t="shared" si="25"/>
        <v>16.865776528460998</v>
      </c>
      <c r="U134" s="39">
        <f t="shared" si="26"/>
        <v>4.2164441321152495</v>
      </c>
      <c r="V134" s="39">
        <f t="shared" si="27"/>
        <v>0</v>
      </c>
      <c r="W134" s="39">
        <f t="shared" si="28"/>
        <v>5.621925509486999</v>
      </c>
      <c r="X134" s="39">
        <f t="shared" si="29"/>
        <v>-1.4054813773717498</v>
      </c>
      <c r="Y134" s="39">
        <f t="shared" si="30"/>
        <v>-9.838369641602249</v>
      </c>
      <c r="Z134" s="39">
        <f t="shared" si="31"/>
        <v>-5.621925509486999</v>
      </c>
    </row>
    <row r="135" spans="1:26" ht="12.75">
      <c r="A135">
        <v>46028</v>
      </c>
      <c r="B135" t="s">
        <v>69</v>
      </c>
      <c r="C135">
        <v>6733</v>
      </c>
      <c r="D135">
        <v>26</v>
      </c>
      <c r="E135">
        <v>96</v>
      </c>
      <c r="F135">
        <v>-70</v>
      </c>
      <c r="G135">
        <v>32</v>
      </c>
      <c r="H135">
        <v>188</v>
      </c>
      <c r="I135">
        <v>10</v>
      </c>
      <c r="J135" s="38">
        <f t="shared" si="19"/>
        <v>230</v>
      </c>
      <c r="K135">
        <v>15</v>
      </c>
      <c r="L135">
        <v>168</v>
      </c>
      <c r="M135">
        <v>21</v>
      </c>
      <c r="N135" s="38">
        <f t="shared" si="20"/>
        <v>204</v>
      </c>
      <c r="O135" s="54">
        <f t="shared" si="21"/>
        <v>26</v>
      </c>
      <c r="P135" s="38">
        <f t="shared" si="22"/>
        <v>-44</v>
      </c>
      <c r="Q135">
        <v>3</v>
      </c>
      <c r="R135" s="38">
        <f t="shared" si="23"/>
        <v>6692</v>
      </c>
      <c r="S135" s="39">
        <f t="shared" si="24"/>
        <v>3.8733705772811917</v>
      </c>
      <c r="T135" s="39">
        <f t="shared" si="25"/>
        <v>14.301675977653632</v>
      </c>
      <c r="U135" s="39">
        <f t="shared" si="26"/>
        <v>3.8733705772811917</v>
      </c>
      <c r="V135" s="39">
        <f t="shared" si="27"/>
        <v>2.97951582867784</v>
      </c>
      <c r="W135" s="39">
        <f t="shared" si="28"/>
        <v>2.532588454376164</v>
      </c>
      <c r="X135" s="39">
        <f t="shared" si="29"/>
        <v>-1.638733705772812</v>
      </c>
      <c r="Y135" s="39">
        <f t="shared" si="30"/>
        <v>-10.42830540037244</v>
      </c>
      <c r="Z135" s="39">
        <f t="shared" si="31"/>
        <v>-6.554934823091248</v>
      </c>
    </row>
    <row r="136" spans="1:26" ht="12.75">
      <c r="A136">
        <v>46030</v>
      </c>
      <c r="B136" t="s">
        <v>70</v>
      </c>
      <c r="C136">
        <v>1496</v>
      </c>
      <c r="D136">
        <v>12</v>
      </c>
      <c r="E136">
        <v>24</v>
      </c>
      <c r="F136">
        <v>-12</v>
      </c>
      <c r="G136">
        <v>10</v>
      </c>
      <c r="H136">
        <v>41</v>
      </c>
      <c r="I136">
        <v>0</v>
      </c>
      <c r="J136" s="38">
        <f t="shared" si="19"/>
        <v>51</v>
      </c>
      <c r="K136">
        <v>3</v>
      </c>
      <c r="L136">
        <v>46</v>
      </c>
      <c r="M136">
        <v>1</v>
      </c>
      <c r="N136" s="38">
        <f t="shared" si="20"/>
        <v>50</v>
      </c>
      <c r="O136" s="54">
        <f t="shared" si="21"/>
        <v>1</v>
      </c>
      <c r="P136" s="38">
        <f t="shared" si="22"/>
        <v>-11</v>
      </c>
      <c r="Q136">
        <v>5</v>
      </c>
      <c r="R136" s="38">
        <f t="shared" si="23"/>
        <v>1490</v>
      </c>
      <c r="S136" s="39">
        <f t="shared" si="24"/>
        <v>8.037508372404554</v>
      </c>
      <c r="T136" s="39">
        <f t="shared" si="25"/>
        <v>16.07501674480911</v>
      </c>
      <c r="U136" s="39">
        <f t="shared" si="26"/>
        <v>0.6697923643670461</v>
      </c>
      <c r="V136" s="39">
        <f t="shared" si="27"/>
        <v>-3.348961821835231</v>
      </c>
      <c r="W136" s="39">
        <f t="shared" si="28"/>
        <v>4.688546550569324</v>
      </c>
      <c r="X136" s="39">
        <f t="shared" si="29"/>
        <v>-0.6697923643670461</v>
      </c>
      <c r="Y136" s="39">
        <f t="shared" si="30"/>
        <v>-8.037508372404554</v>
      </c>
      <c r="Z136" s="39">
        <f t="shared" si="31"/>
        <v>-7.367716008037508</v>
      </c>
    </row>
    <row r="137" spans="1:26" ht="12.75">
      <c r="A137">
        <v>46031</v>
      </c>
      <c r="B137" t="s">
        <v>71</v>
      </c>
      <c r="C137">
        <v>440</v>
      </c>
      <c r="D137">
        <v>1</v>
      </c>
      <c r="E137">
        <v>4</v>
      </c>
      <c r="F137">
        <v>-3</v>
      </c>
      <c r="G137">
        <v>0</v>
      </c>
      <c r="H137">
        <v>5</v>
      </c>
      <c r="I137">
        <v>0</v>
      </c>
      <c r="J137" s="38">
        <f t="shared" si="19"/>
        <v>5</v>
      </c>
      <c r="K137">
        <v>0</v>
      </c>
      <c r="L137">
        <v>13</v>
      </c>
      <c r="M137">
        <v>1</v>
      </c>
      <c r="N137" s="38">
        <f t="shared" si="20"/>
        <v>14</v>
      </c>
      <c r="O137" s="54">
        <f t="shared" si="21"/>
        <v>-9</v>
      </c>
      <c r="P137" s="38">
        <f t="shared" si="22"/>
        <v>-12</v>
      </c>
      <c r="Q137">
        <v>1</v>
      </c>
      <c r="R137" s="38">
        <f t="shared" si="23"/>
        <v>429</v>
      </c>
      <c r="S137" s="39">
        <f t="shared" si="24"/>
        <v>2.3014959723820483</v>
      </c>
      <c r="T137" s="39">
        <f t="shared" si="25"/>
        <v>9.205983889528193</v>
      </c>
      <c r="U137" s="39">
        <f t="shared" si="26"/>
        <v>-20.713463751438432</v>
      </c>
      <c r="V137" s="39">
        <f t="shared" si="27"/>
        <v>-18.411967779056386</v>
      </c>
      <c r="W137" s="39">
        <f t="shared" si="28"/>
        <v>0</v>
      </c>
      <c r="X137" s="39">
        <f t="shared" si="29"/>
        <v>-2.3014959723820483</v>
      </c>
      <c r="Y137" s="39">
        <f t="shared" si="30"/>
        <v>-6.904487917146144</v>
      </c>
      <c r="Z137" s="39">
        <f t="shared" si="31"/>
        <v>-27.617951668584578</v>
      </c>
    </row>
    <row r="138" spans="1:26" ht="12.75">
      <c r="A138">
        <v>46033</v>
      </c>
      <c r="B138" t="s">
        <v>72</v>
      </c>
      <c r="C138">
        <v>31786</v>
      </c>
      <c r="D138">
        <v>202</v>
      </c>
      <c r="E138">
        <v>419</v>
      </c>
      <c r="F138">
        <v>-217</v>
      </c>
      <c r="G138">
        <v>169</v>
      </c>
      <c r="H138">
        <v>770</v>
      </c>
      <c r="I138">
        <v>29</v>
      </c>
      <c r="J138" s="38">
        <f t="shared" si="19"/>
        <v>968</v>
      </c>
      <c r="K138">
        <v>25</v>
      </c>
      <c r="L138">
        <v>660</v>
      </c>
      <c r="M138">
        <v>165</v>
      </c>
      <c r="N138" s="38">
        <f t="shared" si="20"/>
        <v>850</v>
      </c>
      <c r="O138" s="54">
        <f t="shared" si="21"/>
        <v>118</v>
      </c>
      <c r="P138" s="38">
        <f t="shared" si="22"/>
        <v>-99</v>
      </c>
      <c r="Q138">
        <v>5</v>
      </c>
      <c r="R138" s="38">
        <f t="shared" si="23"/>
        <v>31692</v>
      </c>
      <c r="S138" s="39">
        <f t="shared" si="24"/>
        <v>6.36440971675226</v>
      </c>
      <c r="T138" s="39">
        <f t="shared" si="25"/>
        <v>13.20142411544157</v>
      </c>
      <c r="U138" s="39">
        <f t="shared" si="26"/>
        <v>3.717823497904786</v>
      </c>
      <c r="V138" s="39">
        <f t="shared" si="27"/>
        <v>3.4657676675383597</v>
      </c>
      <c r="W138" s="39">
        <f t="shared" si="28"/>
        <v>4.537004946595671</v>
      </c>
      <c r="X138" s="39">
        <f t="shared" si="29"/>
        <v>-4.284949116229245</v>
      </c>
      <c r="Y138" s="39">
        <f t="shared" si="30"/>
        <v>-6.83701439868931</v>
      </c>
      <c r="Z138" s="39">
        <f t="shared" si="31"/>
        <v>-3.119190900784524</v>
      </c>
    </row>
    <row r="139" spans="1:26" ht="12.75">
      <c r="A139">
        <v>46034</v>
      </c>
      <c r="B139" t="s">
        <v>73</v>
      </c>
      <c r="C139">
        <v>773</v>
      </c>
      <c r="D139">
        <v>14</v>
      </c>
      <c r="E139">
        <v>16</v>
      </c>
      <c r="F139">
        <v>-2</v>
      </c>
      <c r="G139">
        <v>0</v>
      </c>
      <c r="H139">
        <v>18</v>
      </c>
      <c r="I139">
        <v>2</v>
      </c>
      <c r="J139" s="38">
        <f t="shared" si="19"/>
        <v>20</v>
      </c>
      <c r="K139">
        <v>1</v>
      </c>
      <c r="L139">
        <v>18</v>
      </c>
      <c r="M139">
        <v>8</v>
      </c>
      <c r="N139" s="38">
        <f t="shared" si="20"/>
        <v>27</v>
      </c>
      <c r="O139" s="54">
        <f t="shared" si="21"/>
        <v>-7</v>
      </c>
      <c r="P139" s="38">
        <f t="shared" si="22"/>
        <v>-9</v>
      </c>
      <c r="Q139">
        <v>0</v>
      </c>
      <c r="R139" s="38">
        <f t="shared" si="23"/>
        <v>764</v>
      </c>
      <c r="S139" s="39">
        <f t="shared" si="24"/>
        <v>18.217306441119064</v>
      </c>
      <c r="T139" s="39">
        <f t="shared" si="25"/>
        <v>20.81977878985036</v>
      </c>
      <c r="U139" s="39">
        <f t="shared" si="26"/>
        <v>-9.108653220559532</v>
      </c>
      <c r="V139" s="39">
        <f t="shared" si="27"/>
        <v>0</v>
      </c>
      <c r="W139" s="39">
        <f t="shared" si="28"/>
        <v>-1.3012361743656475</v>
      </c>
      <c r="X139" s="39">
        <f t="shared" si="29"/>
        <v>-7.807417046193884</v>
      </c>
      <c r="Y139" s="39">
        <f t="shared" si="30"/>
        <v>-2.602472348731295</v>
      </c>
      <c r="Z139" s="39">
        <f t="shared" si="31"/>
        <v>-11.711125569290825</v>
      </c>
    </row>
    <row r="140" spans="1:26" ht="12.75">
      <c r="A140">
        <v>46035</v>
      </c>
      <c r="B140" t="s">
        <v>74</v>
      </c>
      <c r="C140">
        <v>653</v>
      </c>
      <c r="D140">
        <v>5</v>
      </c>
      <c r="E140">
        <v>12</v>
      </c>
      <c r="F140">
        <v>-7</v>
      </c>
      <c r="G140">
        <v>14</v>
      </c>
      <c r="H140">
        <v>24</v>
      </c>
      <c r="I140">
        <v>0</v>
      </c>
      <c r="J140" s="38">
        <f t="shared" si="19"/>
        <v>38</v>
      </c>
      <c r="K140">
        <v>9</v>
      </c>
      <c r="L140">
        <v>40</v>
      </c>
      <c r="M140">
        <v>0</v>
      </c>
      <c r="N140" s="38">
        <f t="shared" si="20"/>
        <v>49</v>
      </c>
      <c r="O140" s="54">
        <f t="shared" si="21"/>
        <v>-11</v>
      </c>
      <c r="P140" s="38">
        <f t="shared" si="22"/>
        <v>-18</v>
      </c>
      <c r="Q140">
        <v>0</v>
      </c>
      <c r="R140" s="38">
        <f t="shared" si="23"/>
        <v>635</v>
      </c>
      <c r="S140" s="39">
        <f t="shared" si="24"/>
        <v>7.763975155279503</v>
      </c>
      <c r="T140" s="39">
        <f t="shared" si="25"/>
        <v>18.633540372670808</v>
      </c>
      <c r="U140" s="39">
        <f t="shared" si="26"/>
        <v>-17.080745341614907</v>
      </c>
      <c r="V140" s="39">
        <f t="shared" si="27"/>
        <v>-24.844720496894407</v>
      </c>
      <c r="W140" s="39">
        <f t="shared" si="28"/>
        <v>7.763975155279503</v>
      </c>
      <c r="X140" s="39">
        <f t="shared" si="29"/>
        <v>0</v>
      </c>
      <c r="Y140" s="39">
        <f t="shared" si="30"/>
        <v>-10.869565217391305</v>
      </c>
      <c r="Z140" s="39">
        <f t="shared" si="31"/>
        <v>-27.950310559006212</v>
      </c>
    </row>
    <row r="141" spans="1:26" ht="12.75">
      <c r="A141">
        <v>46036</v>
      </c>
      <c r="B141" t="s">
        <v>290</v>
      </c>
      <c r="C141">
        <v>384</v>
      </c>
      <c r="D141">
        <v>2</v>
      </c>
      <c r="E141">
        <v>10</v>
      </c>
      <c r="F141">
        <v>-8</v>
      </c>
      <c r="G141">
        <v>7</v>
      </c>
      <c r="H141">
        <v>7</v>
      </c>
      <c r="I141">
        <v>0</v>
      </c>
      <c r="J141" s="38">
        <f t="shared" si="19"/>
        <v>14</v>
      </c>
      <c r="K141">
        <v>2</v>
      </c>
      <c r="L141">
        <v>2</v>
      </c>
      <c r="M141">
        <v>0</v>
      </c>
      <c r="N141" s="38">
        <f t="shared" si="20"/>
        <v>4</v>
      </c>
      <c r="O141" s="54">
        <f t="shared" si="21"/>
        <v>10</v>
      </c>
      <c r="P141" s="38">
        <f t="shared" si="22"/>
        <v>2</v>
      </c>
      <c r="Q141">
        <v>0</v>
      </c>
      <c r="R141" s="38">
        <f t="shared" si="23"/>
        <v>386</v>
      </c>
      <c r="S141" s="39">
        <f t="shared" si="24"/>
        <v>5.194805194805195</v>
      </c>
      <c r="T141" s="39">
        <f t="shared" si="25"/>
        <v>25.974025974025977</v>
      </c>
      <c r="U141" s="39">
        <f t="shared" si="26"/>
        <v>25.974025974025977</v>
      </c>
      <c r="V141" s="39">
        <f t="shared" si="27"/>
        <v>12.987012987012989</v>
      </c>
      <c r="W141" s="39">
        <f t="shared" si="28"/>
        <v>12.987012987012989</v>
      </c>
      <c r="X141" s="39">
        <f t="shared" si="29"/>
        <v>0</v>
      </c>
      <c r="Y141" s="39">
        <f t="shared" si="30"/>
        <v>-20.77922077922078</v>
      </c>
      <c r="Z141" s="39">
        <f t="shared" si="31"/>
        <v>5.194805194805195</v>
      </c>
    </row>
    <row r="142" spans="1:26" ht="12.75">
      <c r="A142">
        <v>46037</v>
      </c>
      <c r="B142" t="s">
        <v>297</v>
      </c>
      <c r="C142">
        <v>528</v>
      </c>
      <c r="D142">
        <v>3</v>
      </c>
      <c r="E142">
        <v>10</v>
      </c>
      <c r="F142">
        <v>-7</v>
      </c>
      <c r="G142">
        <v>0</v>
      </c>
      <c r="H142">
        <v>13</v>
      </c>
      <c r="I142">
        <v>0</v>
      </c>
      <c r="J142" s="38">
        <f t="shared" si="19"/>
        <v>13</v>
      </c>
      <c r="K142">
        <v>0</v>
      </c>
      <c r="L142">
        <v>12</v>
      </c>
      <c r="M142">
        <v>0</v>
      </c>
      <c r="N142" s="38">
        <f t="shared" si="20"/>
        <v>12</v>
      </c>
      <c r="O142" s="54">
        <f t="shared" si="21"/>
        <v>1</v>
      </c>
      <c r="P142" s="38">
        <f t="shared" si="22"/>
        <v>-6</v>
      </c>
      <c r="Q142">
        <v>2</v>
      </c>
      <c r="R142" s="38">
        <f t="shared" si="23"/>
        <v>524</v>
      </c>
      <c r="S142" s="39">
        <f t="shared" si="24"/>
        <v>5.7034220532319395</v>
      </c>
      <c r="T142" s="39">
        <f t="shared" si="25"/>
        <v>19.011406844106464</v>
      </c>
      <c r="U142" s="39">
        <f t="shared" si="26"/>
        <v>1.9011406844106464</v>
      </c>
      <c r="V142" s="39">
        <f t="shared" si="27"/>
        <v>1.9011406844106464</v>
      </c>
      <c r="W142" s="39">
        <f t="shared" si="28"/>
        <v>0</v>
      </c>
      <c r="X142" s="39">
        <f t="shared" si="29"/>
        <v>0</v>
      </c>
      <c r="Y142" s="39">
        <f t="shared" si="30"/>
        <v>-13.307984790874524</v>
      </c>
      <c r="Z142" s="39">
        <f t="shared" si="31"/>
        <v>-11.406844106463879</v>
      </c>
    </row>
    <row r="143" spans="2:26" ht="12">
      <c r="B143" s="45" t="s">
        <v>59</v>
      </c>
      <c r="C143" s="45">
        <f aca="true" t="shared" si="32" ref="C143:R143">SUM(C110:C142)</f>
        <v>198133</v>
      </c>
      <c r="D143" s="45">
        <f t="shared" si="32"/>
        <v>1190</v>
      </c>
      <c r="E143" s="45">
        <f t="shared" si="32"/>
        <v>2507</v>
      </c>
      <c r="F143" s="45">
        <f t="shared" si="32"/>
        <v>-1317</v>
      </c>
      <c r="G143" s="45">
        <f t="shared" si="32"/>
        <v>1226</v>
      </c>
      <c r="H143" s="45">
        <f t="shared" si="32"/>
        <v>5164</v>
      </c>
      <c r="I143" s="45">
        <f t="shared" si="32"/>
        <v>195</v>
      </c>
      <c r="J143" s="46">
        <f t="shared" si="32"/>
        <v>6585</v>
      </c>
      <c r="K143" s="45">
        <f t="shared" si="32"/>
        <v>407</v>
      </c>
      <c r="L143" s="45">
        <f t="shared" si="32"/>
        <v>4664</v>
      </c>
      <c r="M143" s="45">
        <f t="shared" si="32"/>
        <v>672</v>
      </c>
      <c r="N143" s="46">
        <f t="shared" si="32"/>
        <v>5743</v>
      </c>
      <c r="O143" s="46">
        <f t="shared" si="32"/>
        <v>842</v>
      </c>
      <c r="P143" s="46">
        <f t="shared" si="32"/>
        <v>-475</v>
      </c>
      <c r="Q143" s="45">
        <f t="shared" si="32"/>
        <v>-6</v>
      </c>
      <c r="R143" s="46">
        <f t="shared" si="32"/>
        <v>197652</v>
      </c>
      <c r="S143" s="61">
        <f t="shared" si="24"/>
        <v>6.01336584256604</v>
      </c>
      <c r="T143" s="61">
        <f t="shared" si="25"/>
        <v>12.66849425824627</v>
      </c>
      <c r="U143" s="61">
        <f t="shared" si="26"/>
        <v>4.254835327261013</v>
      </c>
      <c r="V143" s="61">
        <f t="shared" si="27"/>
        <v>2.5266243035991764</v>
      </c>
      <c r="W143" s="61">
        <f t="shared" si="28"/>
        <v>4.138610609295451</v>
      </c>
      <c r="X143" s="61">
        <f t="shared" si="29"/>
        <v>-2.410399585633614</v>
      </c>
      <c r="Y143" s="61">
        <f t="shared" si="30"/>
        <v>-6.65512841568023</v>
      </c>
      <c r="Z143" s="61">
        <f t="shared" si="31"/>
        <v>-2.4002930884192177</v>
      </c>
    </row>
    <row r="144" ht="12">
      <c r="A144" s="31" t="s">
        <v>305</v>
      </c>
    </row>
    <row r="146" spans="1:10" ht="63" customHeight="1">
      <c r="A146" s="64" t="s">
        <v>312</v>
      </c>
      <c r="B146" s="65"/>
      <c r="C146" s="65"/>
      <c r="D146" s="65"/>
      <c r="E146" s="65"/>
      <c r="F146" s="65"/>
      <c r="G146" s="65"/>
      <c r="H146" s="65"/>
      <c r="I146" s="65"/>
      <c r="J146" s="65"/>
    </row>
    <row r="148" ht="13.5">
      <c r="A148" s="56" t="s">
        <v>313</v>
      </c>
    </row>
    <row r="150" ht="13.5">
      <c r="A150" s="56" t="s">
        <v>323</v>
      </c>
    </row>
  </sheetData>
  <mergeCells count="33">
    <mergeCell ref="Z4:Z7"/>
    <mergeCell ref="Y4:Y7"/>
    <mergeCell ref="U5:U7"/>
    <mergeCell ref="V5:V7"/>
    <mergeCell ref="W5:W7"/>
    <mergeCell ref="X5:X7"/>
    <mergeCell ref="Q4:Q7"/>
    <mergeCell ref="S4:S7"/>
    <mergeCell ref="T4:T7"/>
    <mergeCell ref="U4:X4"/>
    <mergeCell ref="A44:J44"/>
    <mergeCell ref="Q57:Q60"/>
    <mergeCell ref="S57:S60"/>
    <mergeCell ref="T57:T60"/>
    <mergeCell ref="U57:X57"/>
    <mergeCell ref="Y57:Y60"/>
    <mergeCell ref="Z57:Z60"/>
    <mergeCell ref="U58:U60"/>
    <mergeCell ref="V58:V60"/>
    <mergeCell ref="W58:W60"/>
    <mergeCell ref="X58:X60"/>
    <mergeCell ref="A97:J97"/>
    <mergeCell ref="Q106:Q109"/>
    <mergeCell ref="S106:S109"/>
    <mergeCell ref="T106:T109"/>
    <mergeCell ref="A146:J146"/>
    <mergeCell ref="U106:X106"/>
    <mergeCell ref="Y106:Y109"/>
    <mergeCell ref="Z106:Z109"/>
    <mergeCell ref="U107:U109"/>
    <mergeCell ref="V107:V109"/>
    <mergeCell ref="W107:W109"/>
    <mergeCell ref="X107:X109"/>
  </mergeCells>
  <printOptions/>
  <pageMargins left="0.75" right="0.75" top="0.44" bottom="0.43" header="0.31" footer="0.27"/>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A289"/>
  <sheetViews>
    <sheetView workbookViewId="0" topLeftCell="A78">
      <selection activeCell="Q4" sqref="Q4:Q7"/>
    </sheetView>
  </sheetViews>
  <sheetFormatPr defaultColWidth="9.140625" defaultRowHeight="12.75"/>
  <cols>
    <col min="1" max="1" width="6.8515625" style="5" customWidth="1"/>
    <col min="2" max="2" width="19.421875" style="4" customWidth="1"/>
    <col min="3" max="3" width="10.421875" style="3" customWidth="1"/>
    <col min="4" max="4" width="14.57421875" style="3" customWidth="1"/>
    <col min="5" max="5" width="6.57421875" style="3" customWidth="1"/>
    <col min="6" max="6" width="8.00390625" style="3" customWidth="1"/>
    <col min="7" max="7" width="5.57421875" style="3" bestFit="1" customWidth="1"/>
    <col min="8" max="8" width="6.57421875" style="3" bestFit="1" customWidth="1"/>
    <col min="9" max="9" width="6.00390625" style="3" bestFit="1" customWidth="1"/>
    <col min="10" max="10" width="5.8515625" style="3" bestFit="1" customWidth="1"/>
    <col min="11" max="11" width="5.57421875" style="3" bestFit="1" customWidth="1"/>
    <col min="12" max="12" width="6.57421875" style="3" bestFit="1" customWidth="1"/>
    <col min="13" max="13" width="8.28125" style="3" bestFit="1" customWidth="1"/>
    <col min="14" max="14" width="5.8515625" style="3" bestFit="1" customWidth="1"/>
    <col min="15" max="16" width="5.28125" style="3" bestFit="1" customWidth="1"/>
    <col min="17" max="17" width="18.7109375" style="3" customWidth="1"/>
    <col min="18" max="18" width="19.28125" style="3" customWidth="1"/>
    <col min="19" max="19" width="12.28125" style="4" customWidth="1"/>
    <col min="20" max="20" width="10.00390625" style="4" bestFit="1" customWidth="1"/>
    <col min="21" max="23" width="9.140625" style="4" bestFit="1" customWidth="1"/>
    <col min="24" max="24" width="9.7109375" style="4" bestFit="1" customWidth="1"/>
    <col min="25" max="25" width="7.7109375" style="4" customWidth="1"/>
    <col min="26" max="26" width="7.00390625" style="4" customWidth="1"/>
    <col min="27" max="16384" width="9.140625" style="4" customWidth="1"/>
  </cols>
  <sheetData>
    <row r="1" spans="1:2" ht="14.25">
      <c r="A1" s="1" t="s">
        <v>331</v>
      </c>
      <c r="B1" s="2"/>
    </row>
    <row r="2" ht="12">
      <c r="B2" s="2"/>
    </row>
    <row r="3" spans="1:18" s="7" customFormat="1" ht="12">
      <c r="A3" s="6"/>
      <c r="C3" s="8"/>
      <c r="D3" s="8"/>
      <c r="E3" s="8"/>
      <c r="F3" s="8"/>
      <c r="G3" s="8"/>
      <c r="H3" s="8"/>
      <c r="I3" s="8"/>
      <c r="J3" s="8"/>
      <c r="K3" s="8"/>
      <c r="L3" s="8"/>
      <c r="M3" s="8"/>
      <c r="N3" s="8"/>
      <c r="O3" s="8"/>
      <c r="P3" s="8"/>
      <c r="Q3" s="8"/>
      <c r="R3" s="8"/>
    </row>
    <row r="4" spans="1:26" s="7" customFormat="1" ht="12.75" customHeight="1">
      <c r="A4" s="9"/>
      <c r="B4" s="9"/>
      <c r="C4" s="10"/>
      <c r="D4" s="11" t="s">
        <v>0</v>
      </c>
      <c r="E4" s="12"/>
      <c r="F4" s="13"/>
      <c r="G4" s="11" t="s">
        <v>1</v>
      </c>
      <c r="H4" s="12"/>
      <c r="I4" s="12"/>
      <c r="J4" s="12"/>
      <c r="K4" s="12"/>
      <c r="L4" s="12"/>
      <c r="M4" s="12"/>
      <c r="N4" s="12"/>
      <c r="O4" s="14"/>
      <c r="P4" s="10"/>
      <c r="Q4" s="77" t="s">
        <v>328</v>
      </c>
      <c r="R4" s="10"/>
      <c r="S4" s="69" t="s">
        <v>2</v>
      </c>
      <c r="T4" s="69" t="s">
        <v>3</v>
      </c>
      <c r="U4" s="66" t="s">
        <v>4</v>
      </c>
      <c r="V4" s="67"/>
      <c r="W4" s="67"/>
      <c r="X4" s="68"/>
      <c r="Y4" s="69" t="s">
        <v>6</v>
      </c>
      <c r="Z4" s="69" t="s">
        <v>5</v>
      </c>
    </row>
    <row r="5" spans="1:26" s="7" customFormat="1" ht="11.25" customHeight="1">
      <c r="A5" s="15" t="s">
        <v>280</v>
      </c>
      <c r="B5" s="15" t="s">
        <v>7</v>
      </c>
      <c r="C5" s="16" t="s">
        <v>8</v>
      </c>
      <c r="D5" s="17"/>
      <c r="E5" s="17"/>
      <c r="F5" s="17"/>
      <c r="G5" s="11" t="s">
        <v>9</v>
      </c>
      <c r="H5" s="12"/>
      <c r="I5" s="12"/>
      <c r="J5" s="13"/>
      <c r="K5" s="11" t="s">
        <v>10</v>
      </c>
      <c r="L5" s="12"/>
      <c r="M5" s="12"/>
      <c r="N5" s="13"/>
      <c r="O5" s="18"/>
      <c r="P5" s="16"/>
      <c r="Q5" s="78"/>
      <c r="R5" s="16" t="s">
        <v>8</v>
      </c>
      <c r="S5" s="70"/>
      <c r="T5" s="70"/>
      <c r="U5" s="72" t="s">
        <v>11</v>
      </c>
      <c r="V5" s="72" t="s">
        <v>12</v>
      </c>
      <c r="W5" s="72" t="s">
        <v>13</v>
      </c>
      <c r="X5" s="74" t="s">
        <v>14</v>
      </c>
      <c r="Y5" s="70"/>
      <c r="Z5" s="70"/>
    </row>
    <row r="6" spans="1:26" s="7" customFormat="1" ht="11.25" customHeight="1">
      <c r="A6" s="15" t="s">
        <v>281</v>
      </c>
      <c r="B6" s="15" t="s">
        <v>15</v>
      </c>
      <c r="C6" s="16" t="s">
        <v>16</v>
      </c>
      <c r="D6" s="19" t="s">
        <v>17</v>
      </c>
      <c r="E6" s="19" t="s">
        <v>18</v>
      </c>
      <c r="F6" s="19" t="s">
        <v>19</v>
      </c>
      <c r="G6" s="20" t="s">
        <v>20</v>
      </c>
      <c r="H6" s="20" t="s">
        <v>20</v>
      </c>
      <c r="I6" s="20" t="s">
        <v>21</v>
      </c>
      <c r="J6" s="20"/>
      <c r="K6" s="20" t="s">
        <v>22</v>
      </c>
      <c r="L6" s="20" t="s">
        <v>22</v>
      </c>
      <c r="M6" s="20" t="s">
        <v>21</v>
      </c>
      <c r="N6" s="20"/>
      <c r="O6" s="16" t="s">
        <v>19</v>
      </c>
      <c r="P6" s="16" t="s">
        <v>19</v>
      </c>
      <c r="Q6" s="78"/>
      <c r="R6" s="16" t="s">
        <v>16</v>
      </c>
      <c r="S6" s="70"/>
      <c r="T6" s="70"/>
      <c r="U6" s="73"/>
      <c r="V6" s="73"/>
      <c r="W6" s="73"/>
      <c r="X6" s="75"/>
      <c r="Y6" s="70"/>
      <c r="Z6" s="70"/>
    </row>
    <row r="7" spans="1:26" s="7" customFormat="1" ht="11.25" customHeight="1">
      <c r="A7" s="21"/>
      <c r="B7" s="21"/>
      <c r="C7" s="22" t="s">
        <v>308</v>
      </c>
      <c r="D7" s="23" t="s">
        <v>23</v>
      </c>
      <c r="E7" s="24"/>
      <c r="F7" s="24"/>
      <c r="G7" s="24" t="s">
        <v>24</v>
      </c>
      <c r="H7" s="24" t="s">
        <v>25</v>
      </c>
      <c r="I7" s="24" t="s">
        <v>26</v>
      </c>
      <c r="J7" s="24" t="s">
        <v>11</v>
      </c>
      <c r="K7" s="24" t="s">
        <v>24</v>
      </c>
      <c r="L7" s="24" t="s">
        <v>25</v>
      </c>
      <c r="M7" s="24" t="s">
        <v>27</v>
      </c>
      <c r="N7" s="24" t="s">
        <v>11</v>
      </c>
      <c r="O7" s="25"/>
      <c r="P7" s="22" t="s">
        <v>28</v>
      </c>
      <c r="Q7" s="79"/>
      <c r="R7" s="22" t="s">
        <v>309</v>
      </c>
      <c r="S7" s="71"/>
      <c r="T7" s="71"/>
      <c r="U7" s="73"/>
      <c r="V7" s="73"/>
      <c r="W7" s="73"/>
      <c r="X7" s="76"/>
      <c r="Y7" s="71"/>
      <c r="Z7" s="71"/>
    </row>
    <row r="8" spans="1:26" ht="11.25" customHeight="1">
      <c r="A8">
        <v>45001</v>
      </c>
      <c r="B8" t="s">
        <v>29</v>
      </c>
      <c r="C8">
        <v>10855</v>
      </c>
      <c r="D8">
        <v>60</v>
      </c>
      <c r="E8">
        <v>149</v>
      </c>
      <c r="F8">
        <v>-89</v>
      </c>
      <c r="G8">
        <v>53</v>
      </c>
      <c r="H8">
        <v>355</v>
      </c>
      <c r="I8">
        <v>9</v>
      </c>
      <c r="J8" s="44">
        <f aca="true" t="shared" si="0" ref="J8:J24">SUM(G8:I8)</f>
        <v>417</v>
      </c>
      <c r="K8">
        <v>13</v>
      </c>
      <c r="L8">
        <v>398</v>
      </c>
      <c r="M8">
        <v>36</v>
      </c>
      <c r="N8" s="44">
        <f aca="true" t="shared" si="1" ref="N8:N24">SUM(K8:M8)</f>
        <v>447</v>
      </c>
      <c r="O8" s="44">
        <f>(J8-N8)</f>
        <v>-30</v>
      </c>
      <c r="P8" s="44">
        <f>(F8+(O8))</f>
        <v>-119</v>
      </c>
      <c r="Q8">
        <v>3</v>
      </c>
      <c r="R8" s="44">
        <v>10739</v>
      </c>
      <c r="S8" s="42">
        <v>5.557099194220617</v>
      </c>
      <c r="T8" s="42">
        <v>13.800129665647864</v>
      </c>
      <c r="U8" s="42">
        <v>-2.7785495971103087</v>
      </c>
      <c r="V8" s="42">
        <v>-3.9825877558581086</v>
      </c>
      <c r="W8" s="42">
        <v>3.704732796147078</v>
      </c>
      <c r="X8" s="42">
        <v>-2.5006946373992776</v>
      </c>
      <c r="Y8" s="42">
        <v>-8.243030471427248</v>
      </c>
      <c r="Z8" s="42">
        <v>-11.021580068537558</v>
      </c>
    </row>
    <row r="9" spans="1:26" ht="12.75">
      <c r="A9">
        <v>45002</v>
      </c>
      <c r="B9" t="s">
        <v>30</v>
      </c>
      <c r="C9">
        <v>1808</v>
      </c>
      <c r="D9">
        <v>6</v>
      </c>
      <c r="E9">
        <v>38</v>
      </c>
      <c r="F9">
        <v>-32</v>
      </c>
      <c r="G9">
        <v>10</v>
      </c>
      <c r="H9">
        <v>61</v>
      </c>
      <c r="I9">
        <v>0</v>
      </c>
      <c r="J9" s="44">
        <f t="shared" si="0"/>
        <v>71</v>
      </c>
      <c r="K9">
        <v>14</v>
      </c>
      <c r="L9">
        <v>47</v>
      </c>
      <c r="M9">
        <v>0</v>
      </c>
      <c r="N9" s="44">
        <f t="shared" si="1"/>
        <v>61</v>
      </c>
      <c r="O9" s="44">
        <f aca="true" t="shared" si="2" ref="O9:O24">(J9-N9)</f>
        <v>10</v>
      </c>
      <c r="P9" s="44">
        <f aca="true" t="shared" si="3" ref="P9:P24">(F9+(O9))</f>
        <v>-22</v>
      </c>
      <c r="Q9">
        <v>0</v>
      </c>
      <c r="R9" s="44">
        <v>1786</v>
      </c>
      <c r="S9" s="42">
        <v>3.33889816360601</v>
      </c>
      <c r="T9" s="42">
        <v>21.146355036171396</v>
      </c>
      <c r="U9" s="42">
        <v>5.564830272676683</v>
      </c>
      <c r="V9" s="42">
        <v>7.790762381747356</v>
      </c>
      <c r="W9" s="42">
        <v>-2.2259321090706736</v>
      </c>
      <c r="X9" s="42">
        <v>0</v>
      </c>
      <c r="Y9" s="42">
        <v>-17.80745687256539</v>
      </c>
      <c r="Z9" s="42">
        <v>-12.242626599888704</v>
      </c>
    </row>
    <row r="10" spans="1:26" ht="12.75">
      <c r="A10">
        <v>45003</v>
      </c>
      <c r="B10" t="s">
        <v>31</v>
      </c>
      <c r="C10">
        <v>61561</v>
      </c>
      <c r="D10">
        <v>328</v>
      </c>
      <c r="E10">
        <v>744</v>
      </c>
      <c r="F10">
        <v>-416</v>
      </c>
      <c r="G10">
        <v>355</v>
      </c>
      <c r="H10">
        <v>1043</v>
      </c>
      <c r="I10">
        <v>62</v>
      </c>
      <c r="J10" s="44">
        <f t="shared" si="0"/>
        <v>1460</v>
      </c>
      <c r="K10">
        <v>159</v>
      </c>
      <c r="L10">
        <v>1025</v>
      </c>
      <c r="M10">
        <v>99</v>
      </c>
      <c r="N10" s="44">
        <f t="shared" si="1"/>
        <v>1283</v>
      </c>
      <c r="O10" s="44">
        <f t="shared" si="2"/>
        <v>177</v>
      </c>
      <c r="P10" s="44">
        <f t="shared" si="3"/>
        <v>-239</v>
      </c>
      <c r="Q10">
        <v>-8</v>
      </c>
      <c r="R10" s="44">
        <v>61314</v>
      </c>
      <c r="S10" s="42">
        <v>5.338758901322482</v>
      </c>
      <c r="T10" s="42">
        <v>12.109867751780264</v>
      </c>
      <c r="U10" s="42">
        <v>2.8809766022380465</v>
      </c>
      <c r="V10" s="42">
        <v>0.29298067141403866</v>
      </c>
      <c r="W10" s="42">
        <v>3.190233977619532</v>
      </c>
      <c r="X10" s="42">
        <v>-0.6022380467955238</v>
      </c>
      <c r="Y10" s="42">
        <v>-6.771108850457782</v>
      </c>
      <c r="Z10" s="42">
        <v>-3.890132248219736</v>
      </c>
    </row>
    <row r="11" spans="1:26" ht="12.75">
      <c r="A11">
        <v>45004</v>
      </c>
      <c r="B11" t="s">
        <v>32</v>
      </c>
      <c r="C11">
        <v>999</v>
      </c>
      <c r="D11">
        <v>8</v>
      </c>
      <c r="E11">
        <v>19</v>
      </c>
      <c r="F11">
        <v>-11</v>
      </c>
      <c r="G11">
        <v>8</v>
      </c>
      <c r="H11">
        <v>29</v>
      </c>
      <c r="I11">
        <v>1</v>
      </c>
      <c r="J11" s="44">
        <f t="shared" si="0"/>
        <v>38</v>
      </c>
      <c r="K11">
        <v>5</v>
      </c>
      <c r="L11">
        <v>32</v>
      </c>
      <c r="M11">
        <v>0</v>
      </c>
      <c r="N11" s="44">
        <f t="shared" si="1"/>
        <v>37</v>
      </c>
      <c r="O11" s="44">
        <f t="shared" si="2"/>
        <v>1</v>
      </c>
      <c r="P11" s="44">
        <f t="shared" si="3"/>
        <v>-10</v>
      </c>
      <c r="Q11">
        <v>1</v>
      </c>
      <c r="R11" s="44">
        <v>990</v>
      </c>
      <c r="S11" s="42">
        <v>8.044243338360985</v>
      </c>
      <c r="T11" s="42">
        <v>19.105077928607344</v>
      </c>
      <c r="U11" s="42">
        <v>1.0055304172951232</v>
      </c>
      <c r="V11" s="42">
        <v>-3.0165912518853695</v>
      </c>
      <c r="W11" s="42">
        <v>3.0165912518853695</v>
      </c>
      <c r="X11" s="42">
        <v>1.0055304172951232</v>
      </c>
      <c r="Y11" s="42">
        <v>-11.060834590246355</v>
      </c>
      <c r="Z11" s="42">
        <v>-10.055304172951233</v>
      </c>
    </row>
    <row r="12" spans="1:26" ht="11.25" customHeight="1">
      <c r="A12">
        <v>45005</v>
      </c>
      <c r="B12" t="s">
        <v>33</v>
      </c>
      <c r="C12">
        <v>695</v>
      </c>
      <c r="D12">
        <v>4</v>
      </c>
      <c r="E12">
        <v>23</v>
      </c>
      <c r="F12">
        <v>-19</v>
      </c>
      <c r="G12">
        <v>3</v>
      </c>
      <c r="H12">
        <v>35</v>
      </c>
      <c r="I12">
        <v>1</v>
      </c>
      <c r="J12" s="44">
        <f t="shared" si="0"/>
        <v>39</v>
      </c>
      <c r="K12">
        <v>4</v>
      </c>
      <c r="L12">
        <v>22</v>
      </c>
      <c r="M12">
        <v>0</v>
      </c>
      <c r="N12" s="44">
        <f t="shared" si="1"/>
        <v>26</v>
      </c>
      <c r="O12" s="44">
        <f t="shared" si="2"/>
        <v>13</v>
      </c>
      <c r="P12" s="44">
        <f t="shared" si="3"/>
        <v>-6</v>
      </c>
      <c r="Q12">
        <v>0</v>
      </c>
      <c r="R12" s="44">
        <v>689</v>
      </c>
      <c r="S12" s="42">
        <v>5.780346820809248</v>
      </c>
      <c r="T12" s="42">
        <v>33.23699421965318</v>
      </c>
      <c r="U12" s="42">
        <v>18.78612716763006</v>
      </c>
      <c r="V12" s="42">
        <v>18.78612716763006</v>
      </c>
      <c r="W12" s="42">
        <v>-1.445086705202312</v>
      </c>
      <c r="X12" s="42">
        <v>1.445086705202312</v>
      </c>
      <c r="Y12" s="42">
        <v>-27.45664739884393</v>
      </c>
      <c r="Z12" s="42">
        <v>-8.670520231213873</v>
      </c>
    </row>
    <row r="13" spans="1:26" ht="11.25" customHeight="1">
      <c r="A13">
        <v>45006</v>
      </c>
      <c r="B13" t="s">
        <v>34</v>
      </c>
      <c r="C13">
        <v>2243</v>
      </c>
      <c r="D13">
        <v>7</v>
      </c>
      <c r="E13">
        <v>35</v>
      </c>
      <c r="F13">
        <v>-28</v>
      </c>
      <c r="G13">
        <v>15</v>
      </c>
      <c r="H13">
        <v>85</v>
      </c>
      <c r="I13">
        <v>2</v>
      </c>
      <c r="J13" s="44">
        <f t="shared" si="0"/>
        <v>102</v>
      </c>
      <c r="K13">
        <v>7</v>
      </c>
      <c r="L13">
        <v>66</v>
      </c>
      <c r="M13">
        <v>4</v>
      </c>
      <c r="N13" s="44">
        <f t="shared" si="1"/>
        <v>77</v>
      </c>
      <c r="O13" s="44">
        <f t="shared" si="2"/>
        <v>25</v>
      </c>
      <c r="P13" s="44">
        <f t="shared" si="3"/>
        <v>-3</v>
      </c>
      <c r="Q13">
        <v>-1</v>
      </c>
      <c r="R13" s="44">
        <v>2239</v>
      </c>
      <c r="S13" s="42">
        <v>3.1236055332440875</v>
      </c>
      <c r="T13" s="42">
        <v>15.618027666220438</v>
      </c>
      <c r="U13" s="42">
        <v>11.155734047300312</v>
      </c>
      <c r="V13" s="42">
        <v>8.478357875948237</v>
      </c>
      <c r="W13" s="42">
        <v>3.5698348951360996</v>
      </c>
      <c r="X13" s="42">
        <v>-0.8924587237840249</v>
      </c>
      <c r="Y13" s="42">
        <v>-12.49442213297635</v>
      </c>
      <c r="Z13" s="42">
        <v>-1.3386880856760375</v>
      </c>
    </row>
    <row r="14" spans="1:26" ht="11.25" customHeight="1">
      <c r="A14">
        <v>45007</v>
      </c>
      <c r="B14" t="s">
        <v>35</v>
      </c>
      <c r="C14">
        <v>7622</v>
      </c>
      <c r="D14">
        <v>18</v>
      </c>
      <c r="E14">
        <v>141</v>
      </c>
      <c r="F14">
        <v>-123</v>
      </c>
      <c r="G14">
        <v>42</v>
      </c>
      <c r="H14">
        <v>152</v>
      </c>
      <c r="I14">
        <v>3</v>
      </c>
      <c r="J14" s="44">
        <f t="shared" si="0"/>
        <v>197</v>
      </c>
      <c r="K14">
        <v>31</v>
      </c>
      <c r="L14">
        <v>154</v>
      </c>
      <c r="M14">
        <v>12</v>
      </c>
      <c r="N14" s="44">
        <f t="shared" si="1"/>
        <v>197</v>
      </c>
      <c r="O14" s="44">
        <f t="shared" si="2"/>
        <v>0</v>
      </c>
      <c r="P14" s="44">
        <f t="shared" si="3"/>
        <v>-123</v>
      </c>
      <c r="Q14">
        <v>3</v>
      </c>
      <c r="R14" s="44">
        <v>7502</v>
      </c>
      <c r="S14" s="42">
        <v>2.3803226659613856</v>
      </c>
      <c r="T14" s="42">
        <v>18.64586088336419</v>
      </c>
      <c r="U14" s="42">
        <v>0</v>
      </c>
      <c r="V14" s="42">
        <v>-0.2644802962179318</v>
      </c>
      <c r="W14" s="42">
        <v>1.4546416291986246</v>
      </c>
      <c r="X14" s="42">
        <v>-1.1901613329806928</v>
      </c>
      <c r="Y14" s="42">
        <v>-16.265538217402803</v>
      </c>
      <c r="Z14" s="42">
        <v>-16.265538217402803</v>
      </c>
    </row>
    <row r="15" spans="1:26" ht="12.75">
      <c r="A15">
        <v>45008</v>
      </c>
      <c r="B15" t="s">
        <v>36</v>
      </c>
      <c r="C15">
        <v>4629</v>
      </c>
      <c r="D15">
        <v>10</v>
      </c>
      <c r="E15">
        <v>49</v>
      </c>
      <c r="F15">
        <v>-39</v>
      </c>
      <c r="G15">
        <v>27</v>
      </c>
      <c r="H15">
        <v>231</v>
      </c>
      <c r="I15">
        <v>2</v>
      </c>
      <c r="J15" s="44">
        <f t="shared" si="0"/>
        <v>260</v>
      </c>
      <c r="K15">
        <v>23</v>
      </c>
      <c r="L15">
        <v>155</v>
      </c>
      <c r="M15">
        <v>0</v>
      </c>
      <c r="N15" s="44">
        <f t="shared" si="1"/>
        <v>178</v>
      </c>
      <c r="O15" s="44">
        <f t="shared" si="2"/>
        <v>82</v>
      </c>
      <c r="P15" s="44">
        <f t="shared" si="3"/>
        <v>43</v>
      </c>
      <c r="Q15">
        <v>-4</v>
      </c>
      <c r="R15" s="44">
        <v>4668</v>
      </c>
      <c r="S15" s="42">
        <v>2.1512315800795956</v>
      </c>
      <c r="T15" s="42">
        <v>10.54103474239002</v>
      </c>
      <c r="U15" s="42">
        <v>17.640098956652682</v>
      </c>
      <c r="V15" s="42">
        <v>16.349360008604926</v>
      </c>
      <c r="W15" s="42">
        <v>0.8604926320318382</v>
      </c>
      <c r="X15" s="42">
        <v>0.4302463160159191</v>
      </c>
      <c r="Y15" s="42">
        <v>-8.389803162310423</v>
      </c>
      <c r="Z15" s="42">
        <v>9.25029579434226</v>
      </c>
    </row>
    <row r="16" spans="1:26" ht="12.75">
      <c r="A16">
        <v>45009</v>
      </c>
      <c r="B16" t="s">
        <v>37</v>
      </c>
      <c r="C16">
        <v>4847</v>
      </c>
      <c r="D16">
        <v>29</v>
      </c>
      <c r="E16">
        <v>60</v>
      </c>
      <c r="F16">
        <v>-31</v>
      </c>
      <c r="G16">
        <v>25</v>
      </c>
      <c r="H16">
        <v>153</v>
      </c>
      <c r="I16">
        <v>3</v>
      </c>
      <c r="J16" s="44">
        <f t="shared" si="0"/>
        <v>181</v>
      </c>
      <c r="K16">
        <v>15</v>
      </c>
      <c r="L16">
        <v>142</v>
      </c>
      <c r="M16">
        <v>2</v>
      </c>
      <c r="N16" s="44">
        <f t="shared" si="1"/>
        <v>159</v>
      </c>
      <c r="O16" s="44">
        <f t="shared" si="2"/>
        <v>22</v>
      </c>
      <c r="P16" s="44">
        <f t="shared" si="3"/>
        <v>-9</v>
      </c>
      <c r="Q16">
        <v>0</v>
      </c>
      <c r="R16" s="44">
        <v>4838</v>
      </c>
      <c r="S16" s="42">
        <v>5.988642230252968</v>
      </c>
      <c r="T16" s="42">
        <v>12.3902942694889</v>
      </c>
      <c r="U16" s="42">
        <v>4.543107898812597</v>
      </c>
      <c r="V16" s="42">
        <v>2.2715539494062984</v>
      </c>
      <c r="W16" s="42">
        <v>2.065049044914817</v>
      </c>
      <c r="X16" s="42">
        <v>0.20650490449148168</v>
      </c>
      <c r="Y16" s="42">
        <v>-6.401652039235932</v>
      </c>
      <c r="Z16" s="42">
        <v>-1.858544140423335</v>
      </c>
    </row>
    <row r="17" spans="1:26" ht="12.75">
      <c r="A17">
        <v>45010</v>
      </c>
      <c r="B17" t="s">
        <v>38</v>
      </c>
      <c r="C17">
        <v>67995</v>
      </c>
      <c r="D17">
        <v>344</v>
      </c>
      <c r="E17">
        <v>793</v>
      </c>
      <c r="F17">
        <v>-449</v>
      </c>
      <c r="G17">
        <v>365</v>
      </c>
      <c r="H17">
        <v>1081</v>
      </c>
      <c r="I17">
        <v>71</v>
      </c>
      <c r="J17" s="44">
        <f t="shared" si="0"/>
        <v>1517</v>
      </c>
      <c r="K17">
        <v>114</v>
      </c>
      <c r="L17">
        <v>1171</v>
      </c>
      <c r="M17">
        <v>224</v>
      </c>
      <c r="N17" s="44">
        <f t="shared" si="1"/>
        <v>1509</v>
      </c>
      <c r="O17" s="44">
        <f t="shared" si="2"/>
        <v>8</v>
      </c>
      <c r="P17" s="44">
        <f t="shared" si="3"/>
        <v>-441</v>
      </c>
      <c r="Q17">
        <v>25</v>
      </c>
      <c r="R17" s="44">
        <v>67579</v>
      </c>
      <c r="S17" s="42">
        <v>5.074719341466653</v>
      </c>
      <c r="T17" s="42">
        <v>11.698408249369349</v>
      </c>
      <c r="U17" s="42">
        <v>0.1180167288713175</v>
      </c>
      <c r="V17" s="42">
        <v>-1.327688199802322</v>
      </c>
      <c r="W17" s="42">
        <v>3.702774868337587</v>
      </c>
      <c r="X17" s="42">
        <v>-2.2570699396639475</v>
      </c>
      <c r="Y17" s="42">
        <v>-6.623688907902695</v>
      </c>
      <c r="Z17" s="42">
        <v>-6.505672179031378</v>
      </c>
    </row>
    <row r="18" spans="1:26" ht="12.75">
      <c r="A18">
        <v>45011</v>
      </c>
      <c r="B18" t="s">
        <v>39</v>
      </c>
      <c r="C18">
        <v>10257</v>
      </c>
      <c r="D18">
        <v>61</v>
      </c>
      <c r="E18">
        <v>120</v>
      </c>
      <c r="F18">
        <v>-59</v>
      </c>
      <c r="G18">
        <v>45</v>
      </c>
      <c r="H18">
        <v>307</v>
      </c>
      <c r="I18">
        <v>8</v>
      </c>
      <c r="J18" s="44">
        <f t="shared" si="0"/>
        <v>360</v>
      </c>
      <c r="K18">
        <v>30</v>
      </c>
      <c r="L18">
        <v>281</v>
      </c>
      <c r="M18">
        <v>19</v>
      </c>
      <c r="N18" s="44">
        <f t="shared" si="1"/>
        <v>330</v>
      </c>
      <c r="O18" s="44">
        <f t="shared" si="2"/>
        <v>30</v>
      </c>
      <c r="P18" s="44">
        <f t="shared" si="3"/>
        <v>-29</v>
      </c>
      <c r="Q18">
        <v>8</v>
      </c>
      <c r="R18" s="44">
        <v>10236</v>
      </c>
      <c r="S18" s="42">
        <v>5.953252330063924</v>
      </c>
      <c r="T18" s="42">
        <v>11.711316059142145</v>
      </c>
      <c r="U18" s="42">
        <v>2.9278290147855364</v>
      </c>
      <c r="V18" s="42">
        <v>2.5374518128141315</v>
      </c>
      <c r="W18" s="42">
        <v>1.4639145073927682</v>
      </c>
      <c r="X18" s="42">
        <v>-1.0735373054213635</v>
      </c>
      <c r="Y18" s="42">
        <v>-5.758063729078222</v>
      </c>
      <c r="Z18" s="42">
        <v>-2.8302347142926854</v>
      </c>
    </row>
    <row r="19" spans="1:26" ht="12.75">
      <c r="A19">
        <v>45012</v>
      </c>
      <c r="B19" t="s">
        <v>40</v>
      </c>
      <c r="C19">
        <v>2371</v>
      </c>
      <c r="D19">
        <v>11</v>
      </c>
      <c r="E19">
        <v>47</v>
      </c>
      <c r="F19">
        <v>-36</v>
      </c>
      <c r="G19">
        <v>12</v>
      </c>
      <c r="H19">
        <v>58</v>
      </c>
      <c r="I19">
        <v>1</v>
      </c>
      <c r="J19" s="44">
        <f t="shared" si="0"/>
        <v>71</v>
      </c>
      <c r="K19">
        <v>11</v>
      </c>
      <c r="L19">
        <v>82</v>
      </c>
      <c r="M19">
        <v>7</v>
      </c>
      <c r="N19" s="44">
        <f t="shared" si="1"/>
        <v>100</v>
      </c>
      <c r="O19" s="44">
        <f t="shared" si="2"/>
        <v>-29</v>
      </c>
      <c r="P19" s="44">
        <f t="shared" si="3"/>
        <v>-65</v>
      </c>
      <c r="Q19">
        <v>3</v>
      </c>
      <c r="R19" s="44">
        <v>2309</v>
      </c>
      <c r="S19" s="42">
        <v>4.700854700854701</v>
      </c>
      <c r="T19" s="42">
        <v>20.08547008547009</v>
      </c>
      <c r="U19" s="42">
        <v>-12.393162393162392</v>
      </c>
      <c r="V19" s="42">
        <v>-10.256410256410257</v>
      </c>
      <c r="W19" s="42">
        <v>0.42735042735042733</v>
      </c>
      <c r="X19" s="42">
        <v>-2.5641025641025643</v>
      </c>
      <c r="Y19" s="42">
        <v>-15.384615384615385</v>
      </c>
      <c r="Z19" s="42">
        <v>-27.777777777777775</v>
      </c>
    </row>
    <row r="20" spans="1:26" ht="12.75">
      <c r="A20">
        <v>45013</v>
      </c>
      <c r="B20" t="s">
        <v>41</v>
      </c>
      <c r="C20">
        <v>2115</v>
      </c>
      <c r="D20">
        <v>9</v>
      </c>
      <c r="E20">
        <v>31</v>
      </c>
      <c r="F20">
        <v>-22</v>
      </c>
      <c r="G20">
        <v>13</v>
      </c>
      <c r="H20">
        <v>98</v>
      </c>
      <c r="I20">
        <v>5</v>
      </c>
      <c r="J20" s="44">
        <f t="shared" si="0"/>
        <v>116</v>
      </c>
      <c r="K20">
        <v>10</v>
      </c>
      <c r="L20">
        <v>72</v>
      </c>
      <c r="M20">
        <v>4</v>
      </c>
      <c r="N20" s="44">
        <f t="shared" si="1"/>
        <v>86</v>
      </c>
      <c r="O20" s="44">
        <f t="shared" si="2"/>
        <v>30</v>
      </c>
      <c r="P20" s="44">
        <f t="shared" si="3"/>
        <v>8</v>
      </c>
      <c r="Q20">
        <v>0</v>
      </c>
      <c r="R20" s="44">
        <v>2123</v>
      </c>
      <c r="S20" s="42">
        <v>4.247286455875413</v>
      </c>
      <c r="T20" s="42">
        <v>14.6295422369042</v>
      </c>
      <c r="U20" s="42">
        <v>14.157621519584708</v>
      </c>
      <c r="V20" s="42">
        <v>12.269938650306749</v>
      </c>
      <c r="W20" s="42">
        <v>1.415762151958471</v>
      </c>
      <c r="X20" s="42">
        <v>0.47192071731949037</v>
      </c>
      <c r="Y20" s="42">
        <v>-10.382255781028787</v>
      </c>
      <c r="Z20" s="42">
        <v>3.775365738555923</v>
      </c>
    </row>
    <row r="21" spans="1:26" ht="12.75">
      <c r="A21">
        <v>45014</v>
      </c>
      <c r="B21" t="s">
        <v>42</v>
      </c>
      <c r="C21">
        <v>7184</v>
      </c>
      <c r="D21">
        <v>39</v>
      </c>
      <c r="E21">
        <v>130</v>
      </c>
      <c r="F21">
        <v>-91</v>
      </c>
      <c r="G21">
        <v>32</v>
      </c>
      <c r="H21">
        <v>152</v>
      </c>
      <c r="I21">
        <v>4</v>
      </c>
      <c r="J21" s="44">
        <f t="shared" si="0"/>
        <v>188</v>
      </c>
      <c r="K21">
        <v>39</v>
      </c>
      <c r="L21">
        <v>145</v>
      </c>
      <c r="M21">
        <v>3</v>
      </c>
      <c r="N21" s="44">
        <f t="shared" si="1"/>
        <v>187</v>
      </c>
      <c r="O21" s="44">
        <f t="shared" si="2"/>
        <v>1</v>
      </c>
      <c r="P21" s="44">
        <f t="shared" si="3"/>
        <v>-90</v>
      </c>
      <c r="Q21">
        <v>1</v>
      </c>
      <c r="R21" s="44">
        <v>7095</v>
      </c>
      <c r="S21" s="42">
        <v>5.46256740668114</v>
      </c>
      <c r="T21" s="42">
        <v>18.208558022270466</v>
      </c>
      <c r="U21" s="42">
        <v>0.14006583094054204</v>
      </c>
      <c r="V21" s="42">
        <v>0.9804608165837944</v>
      </c>
      <c r="W21" s="42">
        <v>-0.9804608165837944</v>
      </c>
      <c r="X21" s="42">
        <v>0.14006583094054204</v>
      </c>
      <c r="Y21" s="42">
        <v>-12.745990615589326</v>
      </c>
      <c r="Z21" s="42">
        <v>-12.605924784648785</v>
      </c>
    </row>
    <row r="22" spans="1:26" ht="12.75">
      <c r="A22">
        <v>45015</v>
      </c>
      <c r="B22" t="s">
        <v>43</v>
      </c>
      <c r="C22">
        <v>1947</v>
      </c>
      <c r="D22">
        <v>9</v>
      </c>
      <c r="E22">
        <v>24</v>
      </c>
      <c r="F22">
        <v>-15</v>
      </c>
      <c r="G22">
        <v>7</v>
      </c>
      <c r="H22">
        <v>48</v>
      </c>
      <c r="I22">
        <v>1</v>
      </c>
      <c r="J22" s="44">
        <f t="shared" si="0"/>
        <v>56</v>
      </c>
      <c r="K22">
        <v>2</v>
      </c>
      <c r="L22">
        <v>66</v>
      </c>
      <c r="M22">
        <v>1</v>
      </c>
      <c r="N22" s="44">
        <f t="shared" si="1"/>
        <v>69</v>
      </c>
      <c r="O22" s="44">
        <f t="shared" si="2"/>
        <v>-13</v>
      </c>
      <c r="P22" s="44">
        <f t="shared" si="3"/>
        <v>-28</v>
      </c>
      <c r="Q22">
        <v>1</v>
      </c>
      <c r="R22" s="44">
        <v>1920</v>
      </c>
      <c r="S22" s="42">
        <v>4.654771140418929</v>
      </c>
      <c r="T22" s="42">
        <v>12.412723041117145</v>
      </c>
      <c r="U22" s="42">
        <v>-6.723558313938454</v>
      </c>
      <c r="V22" s="42">
        <v>-9.309542280837858</v>
      </c>
      <c r="W22" s="42">
        <v>2.585983966899405</v>
      </c>
      <c r="X22" s="42">
        <v>0</v>
      </c>
      <c r="Y22" s="42">
        <v>-7.757951900698216</v>
      </c>
      <c r="Z22" s="42">
        <v>-14.48151021463667</v>
      </c>
    </row>
    <row r="23" spans="1:26" ht="12.75">
      <c r="A23">
        <v>45016</v>
      </c>
      <c r="B23" t="s">
        <v>44</v>
      </c>
      <c r="C23">
        <v>4688</v>
      </c>
      <c r="D23">
        <v>24</v>
      </c>
      <c r="E23">
        <v>81</v>
      </c>
      <c r="F23">
        <v>-57</v>
      </c>
      <c r="G23">
        <v>29</v>
      </c>
      <c r="H23">
        <v>168</v>
      </c>
      <c r="I23">
        <v>3</v>
      </c>
      <c r="J23" s="44">
        <f t="shared" si="0"/>
        <v>200</v>
      </c>
      <c r="K23">
        <v>18</v>
      </c>
      <c r="L23">
        <v>146</v>
      </c>
      <c r="M23">
        <v>3</v>
      </c>
      <c r="N23" s="44">
        <f t="shared" si="1"/>
        <v>167</v>
      </c>
      <c r="O23" s="44">
        <f t="shared" si="2"/>
        <v>33</v>
      </c>
      <c r="P23" s="44">
        <f t="shared" si="3"/>
        <v>-24</v>
      </c>
      <c r="Q23">
        <v>-15</v>
      </c>
      <c r="R23" s="44">
        <v>4649</v>
      </c>
      <c r="S23" s="42">
        <v>5.140837528113955</v>
      </c>
      <c r="T23" s="42">
        <v>17.3503266573846</v>
      </c>
      <c r="U23" s="42">
        <v>7.068651601156688</v>
      </c>
      <c r="V23" s="42">
        <v>4.712434400771126</v>
      </c>
      <c r="W23" s="42">
        <v>2.356217200385563</v>
      </c>
      <c r="X23" s="42">
        <v>0</v>
      </c>
      <c r="Y23" s="42">
        <v>-12.209489129270644</v>
      </c>
      <c r="Z23" s="42">
        <v>-5.140837528113955</v>
      </c>
    </row>
    <row r="24" spans="1:26" ht="12.75">
      <c r="A24">
        <v>45017</v>
      </c>
      <c r="B24" t="s">
        <v>45</v>
      </c>
      <c r="C24">
        <v>1019</v>
      </c>
      <c r="D24">
        <v>2</v>
      </c>
      <c r="E24">
        <v>30</v>
      </c>
      <c r="F24">
        <v>-28</v>
      </c>
      <c r="G24">
        <v>2</v>
      </c>
      <c r="H24">
        <v>37</v>
      </c>
      <c r="I24">
        <v>2</v>
      </c>
      <c r="J24" s="44">
        <f t="shared" si="0"/>
        <v>41</v>
      </c>
      <c r="K24">
        <v>1</v>
      </c>
      <c r="L24">
        <v>23</v>
      </c>
      <c r="M24">
        <v>0</v>
      </c>
      <c r="N24" s="44">
        <f t="shared" si="1"/>
        <v>24</v>
      </c>
      <c r="O24" s="44">
        <f t="shared" si="2"/>
        <v>17</v>
      </c>
      <c r="P24" s="44">
        <f t="shared" si="3"/>
        <v>-11</v>
      </c>
      <c r="Q24">
        <v>1</v>
      </c>
      <c r="R24" s="44">
        <v>1009</v>
      </c>
      <c r="S24" s="42">
        <v>1.9723865877712032</v>
      </c>
      <c r="T24" s="42">
        <v>29.585798816568047</v>
      </c>
      <c r="U24" s="42">
        <v>16.765285996055226</v>
      </c>
      <c r="V24" s="42">
        <v>13.806706114398422</v>
      </c>
      <c r="W24" s="42">
        <v>0.9861932938856016</v>
      </c>
      <c r="X24" s="42">
        <v>1.9723865877712032</v>
      </c>
      <c r="Y24" s="42">
        <v>-27.613412228796843</v>
      </c>
      <c r="Z24" s="42">
        <v>-10.848126232741617</v>
      </c>
    </row>
    <row r="25" spans="1:26" s="30" customFormat="1" ht="12">
      <c r="A25" s="49"/>
      <c r="B25" s="50" t="s">
        <v>46</v>
      </c>
      <c r="C25" s="51">
        <f aca="true" t="shared" si="4" ref="C25:N25">SUM(C8:C24)</f>
        <v>192835</v>
      </c>
      <c r="D25" s="51">
        <f t="shared" si="4"/>
        <v>969</v>
      </c>
      <c r="E25" s="51">
        <f t="shared" si="4"/>
        <v>2514</v>
      </c>
      <c r="F25" s="51">
        <f t="shared" si="4"/>
        <v>-1545</v>
      </c>
      <c r="G25" s="51">
        <f t="shared" si="4"/>
        <v>1043</v>
      </c>
      <c r="H25" s="51">
        <f t="shared" si="4"/>
        <v>4093</v>
      </c>
      <c r="I25" s="51">
        <f t="shared" si="4"/>
        <v>178</v>
      </c>
      <c r="J25" s="51">
        <f t="shared" si="4"/>
        <v>5314</v>
      </c>
      <c r="K25" s="51">
        <f t="shared" si="4"/>
        <v>496</v>
      </c>
      <c r="L25" s="51">
        <f t="shared" si="4"/>
        <v>4027</v>
      </c>
      <c r="M25" s="51">
        <f t="shared" si="4"/>
        <v>414</v>
      </c>
      <c r="N25" s="51">
        <f t="shared" si="4"/>
        <v>4937</v>
      </c>
      <c r="O25" s="51">
        <f>SUM(O8:O24)</f>
        <v>377</v>
      </c>
      <c r="P25" s="51">
        <f>SUM(P8:P24)</f>
        <v>-1168</v>
      </c>
      <c r="Q25" s="51">
        <v>18</v>
      </c>
      <c r="R25" s="51">
        <v>191685</v>
      </c>
      <c r="S25" s="53">
        <v>5.040049932383231</v>
      </c>
      <c r="T25" s="53">
        <v>13.07604285862894</v>
      </c>
      <c r="U25" s="53">
        <v>1.960886299802351</v>
      </c>
      <c r="V25" s="53">
        <v>0.34328513471340893</v>
      </c>
      <c r="W25" s="53">
        <v>2.845105586185374</v>
      </c>
      <c r="X25" s="53">
        <v>-1.2275044210964319</v>
      </c>
      <c r="Y25" s="53">
        <v>-8.03599292624571</v>
      </c>
      <c r="Z25" s="53">
        <v>-6.075106626443358</v>
      </c>
    </row>
    <row r="26" spans="1:26" ht="12">
      <c r="A26" s="31" t="s">
        <v>305</v>
      </c>
      <c r="B26" s="27"/>
      <c r="C26" s="26"/>
      <c r="D26" s="26"/>
      <c r="E26" s="26"/>
      <c r="F26" s="26"/>
      <c r="G26" s="26"/>
      <c r="H26" s="26"/>
      <c r="I26" s="26"/>
      <c r="J26" s="26"/>
      <c r="K26" s="26"/>
      <c r="L26" s="26"/>
      <c r="M26" s="26"/>
      <c r="N26" s="26"/>
      <c r="O26" s="26"/>
      <c r="P26" s="26"/>
      <c r="Q26" s="26"/>
      <c r="R26" s="26"/>
      <c r="S26" s="28"/>
      <c r="T26" s="28"/>
      <c r="U26" s="28"/>
      <c r="V26" s="28"/>
      <c r="W26" s="28"/>
      <c r="X26" s="28"/>
      <c r="Y26" s="28"/>
      <c r="Z26" s="28"/>
    </row>
    <row r="27" spans="1:26" ht="12">
      <c r="A27" s="37"/>
      <c r="B27" s="27"/>
      <c r="C27" s="26"/>
      <c r="D27" s="26"/>
      <c r="E27" s="26"/>
      <c r="F27" s="26"/>
      <c r="G27" s="26"/>
      <c r="H27" s="26"/>
      <c r="I27" s="26"/>
      <c r="K27" s="26"/>
      <c r="L27" s="26"/>
      <c r="M27" s="26"/>
      <c r="N27" s="26"/>
      <c r="O27" s="26"/>
      <c r="P27" s="26"/>
      <c r="Q27" s="26"/>
      <c r="R27" s="26"/>
      <c r="S27" s="28"/>
      <c r="T27" s="28"/>
      <c r="U27" s="28"/>
      <c r="V27" s="28"/>
      <c r="W27" s="28"/>
      <c r="X27" s="28"/>
      <c r="Y27" s="28"/>
      <c r="Z27" s="28"/>
    </row>
    <row r="28" spans="1:10" s="37" customFormat="1" ht="63" customHeight="1">
      <c r="A28" s="64" t="s">
        <v>312</v>
      </c>
      <c r="B28" s="65"/>
      <c r="C28" s="65"/>
      <c r="D28" s="65"/>
      <c r="E28" s="65"/>
      <c r="F28" s="65"/>
      <c r="G28" s="65"/>
      <c r="H28" s="65"/>
      <c r="I28" s="65"/>
      <c r="J28" s="65"/>
    </row>
    <row r="29" s="37" customFormat="1" ht="12"/>
    <row r="30" s="37" customFormat="1" ht="13.5">
      <c r="A30" s="56" t="s">
        <v>313</v>
      </c>
    </row>
    <row r="31" s="37" customFormat="1" ht="12"/>
    <row r="32" s="37" customFormat="1" ht="13.5">
      <c r="A32" s="56" t="s">
        <v>323</v>
      </c>
    </row>
    <row r="33" s="37" customFormat="1" ht="12"/>
    <row r="34" s="37" customFormat="1" ht="12"/>
    <row r="35" s="37" customFormat="1" ht="12"/>
    <row r="36" s="37" customFormat="1" ht="12"/>
    <row r="37" s="37" customFormat="1" ht="12"/>
    <row r="38" s="37" customFormat="1" ht="12"/>
    <row r="39" spans="1:2" ht="14.25">
      <c r="A39" s="1" t="s">
        <v>321</v>
      </c>
      <c r="B39" s="2"/>
    </row>
    <row r="40" spans="1:18" s="7" customFormat="1" ht="7.5" customHeight="1">
      <c r="A40" s="6"/>
      <c r="C40" s="8"/>
      <c r="D40" s="8"/>
      <c r="E40" s="8"/>
      <c r="F40" s="8"/>
      <c r="G40" s="8"/>
      <c r="H40" s="8"/>
      <c r="I40" s="8"/>
      <c r="J40" s="8"/>
      <c r="K40" s="8"/>
      <c r="L40" s="8"/>
      <c r="M40" s="8"/>
      <c r="N40" s="8"/>
      <c r="O40" s="8"/>
      <c r="P40" s="8"/>
      <c r="Q40" s="8"/>
      <c r="R40" s="8"/>
    </row>
    <row r="41" spans="1:26" s="7" customFormat="1" ht="12.75" customHeight="1">
      <c r="A41" s="9"/>
      <c r="B41" s="9"/>
      <c r="C41" s="10"/>
      <c r="D41" s="11" t="s">
        <v>0</v>
      </c>
      <c r="E41" s="12"/>
      <c r="F41" s="13"/>
      <c r="G41" s="11" t="s">
        <v>1</v>
      </c>
      <c r="H41" s="12"/>
      <c r="I41" s="12"/>
      <c r="J41" s="12"/>
      <c r="K41" s="12"/>
      <c r="L41" s="12"/>
      <c r="M41" s="12"/>
      <c r="N41" s="12"/>
      <c r="O41" s="14"/>
      <c r="P41" s="10"/>
      <c r="Q41" s="77" t="s">
        <v>316</v>
      </c>
      <c r="R41" s="10"/>
      <c r="S41" s="69" t="s">
        <v>2</v>
      </c>
      <c r="T41" s="69" t="s">
        <v>3</v>
      </c>
      <c r="U41" s="66" t="s">
        <v>4</v>
      </c>
      <c r="V41" s="67"/>
      <c r="W41" s="67"/>
      <c r="X41" s="68"/>
      <c r="Y41" s="69" t="s">
        <v>6</v>
      </c>
      <c r="Z41" s="69" t="s">
        <v>5</v>
      </c>
    </row>
    <row r="42" spans="1:26" s="7" customFormat="1" ht="11.25" customHeight="1">
      <c r="A42" s="15" t="s">
        <v>280</v>
      </c>
      <c r="B42" s="15" t="s">
        <v>7</v>
      </c>
      <c r="C42" s="16" t="s">
        <v>8</v>
      </c>
      <c r="D42" s="17"/>
      <c r="E42" s="17"/>
      <c r="F42" s="17"/>
      <c r="G42" s="11" t="s">
        <v>9</v>
      </c>
      <c r="H42" s="12"/>
      <c r="I42" s="12"/>
      <c r="J42" s="13"/>
      <c r="K42" s="11" t="s">
        <v>10</v>
      </c>
      <c r="L42" s="12"/>
      <c r="M42" s="12"/>
      <c r="N42" s="13"/>
      <c r="O42" s="18"/>
      <c r="P42" s="16"/>
      <c r="Q42" s="78"/>
      <c r="R42" s="16" t="s">
        <v>8</v>
      </c>
      <c r="S42" s="70"/>
      <c r="T42" s="70"/>
      <c r="U42" s="72" t="s">
        <v>11</v>
      </c>
      <c r="V42" s="72" t="s">
        <v>12</v>
      </c>
      <c r="W42" s="72" t="s">
        <v>13</v>
      </c>
      <c r="X42" s="74" t="s">
        <v>14</v>
      </c>
      <c r="Y42" s="70"/>
      <c r="Z42" s="70"/>
    </row>
    <row r="43" spans="1:26" s="7" customFormat="1" ht="11.25" customHeight="1">
      <c r="A43" s="15" t="s">
        <v>281</v>
      </c>
      <c r="B43" s="15" t="s">
        <v>15</v>
      </c>
      <c r="C43" s="16" t="s">
        <v>16</v>
      </c>
      <c r="D43" s="19" t="s">
        <v>17</v>
      </c>
      <c r="E43" s="19" t="s">
        <v>18</v>
      </c>
      <c r="F43" s="19" t="s">
        <v>19</v>
      </c>
      <c r="G43" s="20" t="s">
        <v>20</v>
      </c>
      <c r="H43" s="20" t="s">
        <v>20</v>
      </c>
      <c r="I43" s="20" t="s">
        <v>21</v>
      </c>
      <c r="J43" s="20"/>
      <c r="K43" s="20" t="s">
        <v>22</v>
      </c>
      <c r="L43" s="20" t="s">
        <v>22</v>
      </c>
      <c r="M43" s="20" t="s">
        <v>21</v>
      </c>
      <c r="N43" s="20"/>
      <c r="O43" s="16" t="s">
        <v>19</v>
      </c>
      <c r="P43" s="16" t="s">
        <v>19</v>
      </c>
      <c r="Q43" s="78"/>
      <c r="R43" s="16" t="s">
        <v>16</v>
      </c>
      <c r="S43" s="70"/>
      <c r="T43" s="70"/>
      <c r="U43" s="73"/>
      <c r="V43" s="73"/>
      <c r="W43" s="73"/>
      <c r="X43" s="75"/>
      <c r="Y43" s="70"/>
      <c r="Z43" s="70"/>
    </row>
    <row r="44" spans="1:26" s="7" customFormat="1" ht="11.25" customHeight="1">
      <c r="A44" s="21"/>
      <c r="B44" s="21"/>
      <c r="C44" s="22" t="s">
        <v>308</v>
      </c>
      <c r="D44" s="23" t="s">
        <v>23</v>
      </c>
      <c r="E44" s="24"/>
      <c r="F44" s="24"/>
      <c r="G44" s="24" t="s">
        <v>24</v>
      </c>
      <c r="H44" s="24" t="s">
        <v>25</v>
      </c>
      <c r="I44" s="24" t="s">
        <v>26</v>
      </c>
      <c r="J44" s="24" t="s">
        <v>11</v>
      </c>
      <c r="K44" s="24" t="s">
        <v>24</v>
      </c>
      <c r="L44" s="24" t="s">
        <v>25</v>
      </c>
      <c r="M44" s="24" t="s">
        <v>27</v>
      </c>
      <c r="N44" s="24" t="s">
        <v>11</v>
      </c>
      <c r="O44" s="25"/>
      <c r="P44" s="22" t="s">
        <v>28</v>
      </c>
      <c r="Q44" s="79"/>
      <c r="R44" s="22" t="s">
        <v>307</v>
      </c>
      <c r="S44" s="71"/>
      <c r="T44" s="71"/>
      <c r="U44" s="73"/>
      <c r="V44" s="73"/>
      <c r="W44" s="73"/>
      <c r="X44" s="76"/>
      <c r="Y44" s="71"/>
      <c r="Z44" s="71"/>
    </row>
    <row r="45" spans="1:27" s="37" customFormat="1" ht="12.75">
      <c r="A45">
        <v>45001</v>
      </c>
      <c r="B45" t="s">
        <v>29</v>
      </c>
      <c r="C45">
        <v>5260</v>
      </c>
      <c r="D45">
        <v>28</v>
      </c>
      <c r="E45">
        <v>71</v>
      </c>
      <c r="F45">
        <v>-43</v>
      </c>
      <c r="G45">
        <v>26</v>
      </c>
      <c r="H45">
        <v>190</v>
      </c>
      <c r="I45">
        <v>9</v>
      </c>
      <c r="J45" s="38">
        <f aca="true" t="shared" si="5" ref="J45:J61">SUM(G45:I45)</f>
        <v>225</v>
      </c>
      <c r="K45">
        <v>8</v>
      </c>
      <c r="L45">
        <v>207</v>
      </c>
      <c r="M45">
        <v>23</v>
      </c>
      <c r="N45" s="38">
        <f aca="true" t="shared" si="6" ref="N45:N61">SUM(K45:M45)</f>
        <v>238</v>
      </c>
      <c r="O45" s="54">
        <f>(J45-N45)</f>
        <v>-13</v>
      </c>
      <c r="P45" s="38">
        <f>(F45+(O45))</f>
        <v>-56</v>
      </c>
      <c r="Q45">
        <v>3</v>
      </c>
      <c r="R45" s="38">
        <f>(C45+(P45))+Q45</f>
        <v>5207</v>
      </c>
      <c r="S45" s="39">
        <f>((D45)/((C45+R45)/2))*1000</f>
        <v>5.350148084455909</v>
      </c>
      <c r="T45" s="39">
        <f>((E45)/((C45+R45)/2))*1000</f>
        <v>13.566446928441769</v>
      </c>
      <c r="U45" s="39">
        <f>((O45)/((C45+R45)/2))*1000</f>
        <v>-2.4839973249259577</v>
      </c>
      <c r="V45" s="39">
        <f>((H45-L45)/((C45+R45)/2))*1000</f>
        <v>-3.2483041941339446</v>
      </c>
      <c r="W45" s="39">
        <f>((G45-K45)/((C45+R45)/2))*1000</f>
        <v>3.4393809114359417</v>
      </c>
      <c r="X45" s="39">
        <f>((I45-M45)/((C45+R45)/2))*1000</f>
        <v>-2.6750740422279544</v>
      </c>
      <c r="Y45" s="39">
        <f>((F45)/((C45+R45)/2))*1000</f>
        <v>-8.21629884398586</v>
      </c>
      <c r="Z45" s="39">
        <f>((P45)/((C45+R45)/2))*1000</f>
        <v>-10.700296168911818</v>
      </c>
      <c r="AA45" s="39"/>
    </row>
    <row r="46" spans="1:26" s="37" customFormat="1" ht="12.75">
      <c r="A46">
        <v>45002</v>
      </c>
      <c r="B46" t="s">
        <v>30</v>
      </c>
      <c r="C46">
        <v>897</v>
      </c>
      <c r="D46">
        <v>4</v>
      </c>
      <c r="E46">
        <v>20</v>
      </c>
      <c r="F46">
        <v>-16</v>
      </c>
      <c r="G46">
        <v>5</v>
      </c>
      <c r="H46">
        <v>36</v>
      </c>
      <c r="I46">
        <v>0</v>
      </c>
      <c r="J46" s="38">
        <f t="shared" si="5"/>
        <v>41</v>
      </c>
      <c r="K46">
        <v>9</v>
      </c>
      <c r="L46">
        <v>27</v>
      </c>
      <c r="M46">
        <v>0</v>
      </c>
      <c r="N46" s="38">
        <f t="shared" si="6"/>
        <v>36</v>
      </c>
      <c r="O46" s="54">
        <f aca="true" t="shared" si="7" ref="O46:O61">(J46-N46)</f>
        <v>5</v>
      </c>
      <c r="P46" s="38">
        <f aca="true" t="shared" si="8" ref="P46:P61">(F46+(O46))</f>
        <v>-11</v>
      </c>
      <c r="Q46">
        <v>0</v>
      </c>
      <c r="R46" s="38">
        <f aca="true" t="shared" si="9" ref="R46:R61">(C46+(P46))+Q46</f>
        <v>886</v>
      </c>
      <c r="S46" s="39">
        <f aca="true" t="shared" si="10" ref="S46:S62">((D46)/((C46+R46)/2))*1000</f>
        <v>4.48681996634885</v>
      </c>
      <c r="T46" s="39">
        <f aca="true" t="shared" si="11" ref="T46:T62">((E46)/((C46+R46)/2))*1000</f>
        <v>22.434099831744252</v>
      </c>
      <c r="U46" s="39">
        <f aca="true" t="shared" si="12" ref="U46:U62">((O46)/((C46+R46)/2))*1000</f>
        <v>5.608524957936063</v>
      </c>
      <c r="V46" s="39">
        <f aca="true" t="shared" si="13" ref="V46:V62">((H46-L46)/((C46+R46)/2))*1000</f>
        <v>10.095344924284914</v>
      </c>
      <c r="W46" s="39">
        <f aca="true" t="shared" si="14" ref="W46:W62">((G46-K46)/((C46+R46)/2))*1000</f>
        <v>-4.48681996634885</v>
      </c>
      <c r="X46" s="39">
        <f aca="true" t="shared" si="15" ref="X46:X62">((I46-M46)/((C46+R46)/2))*1000</f>
        <v>0</v>
      </c>
      <c r="Y46" s="39">
        <f aca="true" t="shared" si="16" ref="Y46:Y62">((F46)/((C46+R46)/2))*1000</f>
        <v>-17.9472798653954</v>
      </c>
      <c r="Z46" s="39">
        <f aca="true" t="shared" si="17" ref="Z46:Z62">((P46)/((C46+R46)/2))*1000</f>
        <v>-12.33875490745934</v>
      </c>
    </row>
    <row r="47" spans="1:26" s="37" customFormat="1" ht="12.75">
      <c r="A47">
        <v>45003</v>
      </c>
      <c r="B47" t="s">
        <v>31</v>
      </c>
      <c r="C47">
        <v>29560</v>
      </c>
      <c r="D47">
        <v>161</v>
      </c>
      <c r="E47">
        <v>322</v>
      </c>
      <c r="F47">
        <v>-161</v>
      </c>
      <c r="G47">
        <v>183</v>
      </c>
      <c r="H47">
        <v>562</v>
      </c>
      <c r="I47">
        <v>50</v>
      </c>
      <c r="J47" s="38">
        <f t="shared" si="5"/>
        <v>795</v>
      </c>
      <c r="K47">
        <v>79</v>
      </c>
      <c r="L47">
        <v>523</v>
      </c>
      <c r="M47">
        <v>57</v>
      </c>
      <c r="N47" s="38">
        <f t="shared" si="6"/>
        <v>659</v>
      </c>
      <c r="O47" s="54">
        <f t="shared" si="7"/>
        <v>136</v>
      </c>
      <c r="P47" s="38">
        <f t="shared" si="8"/>
        <v>-25</v>
      </c>
      <c r="Q47">
        <v>-7</v>
      </c>
      <c r="R47" s="38">
        <f t="shared" si="9"/>
        <v>29528</v>
      </c>
      <c r="S47" s="39">
        <f t="shared" si="10"/>
        <v>5.449499052261034</v>
      </c>
      <c r="T47" s="39">
        <f t="shared" si="11"/>
        <v>10.898998104522068</v>
      </c>
      <c r="U47" s="39">
        <f t="shared" si="12"/>
        <v>4.603303547251557</v>
      </c>
      <c r="V47" s="39">
        <f t="shared" si="13"/>
        <v>1.3200649878147848</v>
      </c>
      <c r="W47" s="39">
        <f t="shared" si="14"/>
        <v>3.520173300839426</v>
      </c>
      <c r="X47" s="39">
        <f t="shared" si="15"/>
        <v>-0.23693474140265366</v>
      </c>
      <c r="Y47" s="39">
        <f t="shared" si="16"/>
        <v>-5.449499052261034</v>
      </c>
      <c r="Z47" s="39">
        <f t="shared" si="17"/>
        <v>-0.8461955050094774</v>
      </c>
    </row>
    <row r="48" spans="1:26" s="37" customFormat="1" ht="12.75">
      <c r="A48">
        <v>45004</v>
      </c>
      <c r="B48" t="s">
        <v>32</v>
      </c>
      <c r="C48">
        <v>473</v>
      </c>
      <c r="D48">
        <v>2</v>
      </c>
      <c r="E48">
        <v>11</v>
      </c>
      <c r="F48">
        <v>-9</v>
      </c>
      <c r="G48">
        <v>3</v>
      </c>
      <c r="H48">
        <v>15</v>
      </c>
      <c r="I48">
        <v>1</v>
      </c>
      <c r="J48" s="38">
        <f t="shared" si="5"/>
        <v>19</v>
      </c>
      <c r="K48">
        <v>3</v>
      </c>
      <c r="L48">
        <v>12</v>
      </c>
      <c r="M48">
        <v>0</v>
      </c>
      <c r="N48" s="38">
        <f t="shared" si="6"/>
        <v>15</v>
      </c>
      <c r="O48" s="54">
        <f t="shared" si="7"/>
        <v>4</v>
      </c>
      <c r="P48" s="38">
        <f t="shared" si="8"/>
        <v>-5</v>
      </c>
      <c r="Q48">
        <v>1</v>
      </c>
      <c r="R48" s="38">
        <f t="shared" si="9"/>
        <v>469</v>
      </c>
      <c r="S48" s="39">
        <f t="shared" si="10"/>
        <v>4.246284501061571</v>
      </c>
      <c r="T48" s="39">
        <f t="shared" si="11"/>
        <v>23.354564755838638</v>
      </c>
      <c r="U48" s="39">
        <f t="shared" si="12"/>
        <v>8.492569002123142</v>
      </c>
      <c r="V48" s="39">
        <f t="shared" si="13"/>
        <v>6.369426751592357</v>
      </c>
      <c r="W48" s="39">
        <f t="shared" si="14"/>
        <v>0</v>
      </c>
      <c r="X48" s="39">
        <f t="shared" si="15"/>
        <v>2.1231422505307855</v>
      </c>
      <c r="Y48" s="39">
        <f t="shared" si="16"/>
        <v>-19.108280254777068</v>
      </c>
      <c r="Z48" s="39">
        <f t="shared" si="17"/>
        <v>-10.615711252653927</v>
      </c>
    </row>
    <row r="49" spans="1:26" s="37" customFormat="1" ht="12.75">
      <c r="A49">
        <v>45005</v>
      </c>
      <c r="B49" t="s">
        <v>33</v>
      </c>
      <c r="C49">
        <v>342</v>
      </c>
      <c r="D49">
        <v>2</v>
      </c>
      <c r="E49">
        <v>10</v>
      </c>
      <c r="F49">
        <v>-8</v>
      </c>
      <c r="G49">
        <v>1</v>
      </c>
      <c r="H49">
        <v>19</v>
      </c>
      <c r="I49">
        <v>1</v>
      </c>
      <c r="J49" s="38">
        <f t="shared" si="5"/>
        <v>21</v>
      </c>
      <c r="K49">
        <v>2</v>
      </c>
      <c r="L49">
        <v>9</v>
      </c>
      <c r="M49">
        <v>0</v>
      </c>
      <c r="N49" s="38">
        <f t="shared" si="6"/>
        <v>11</v>
      </c>
      <c r="O49" s="54">
        <f t="shared" si="7"/>
        <v>10</v>
      </c>
      <c r="P49" s="38">
        <f t="shared" si="8"/>
        <v>2</v>
      </c>
      <c r="Q49">
        <v>-1</v>
      </c>
      <c r="R49" s="38">
        <f t="shared" si="9"/>
        <v>343</v>
      </c>
      <c r="S49" s="39">
        <f t="shared" si="10"/>
        <v>5.839416058394161</v>
      </c>
      <c r="T49" s="39">
        <f t="shared" si="11"/>
        <v>29.197080291970803</v>
      </c>
      <c r="U49" s="39">
        <f t="shared" si="12"/>
        <v>29.197080291970803</v>
      </c>
      <c r="V49" s="39">
        <f t="shared" si="13"/>
        <v>29.197080291970803</v>
      </c>
      <c r="W49" s="39">
        <f t="shared" si="14"/>
        <v>-2.9197080291970803</v>
      </c>
      <c r="X49" s="39">
        <f t="shared" si="15"/>
        <v>2.9197080291970803</v>
      </c>
      <c r="Y49" s="39">
        <f t="shared" si="16"/>
        <v>-23.357664233576642</v>
      </c>
      <c r="Z49" s="39">
        <f t="shared" si="17"/>
        <v>5.839416058394161</v>
      </c>
    </row>
    <row r="50" spans="1:26" s="37" customFormat="1" ht="12.75">
      <c r="A50">
        <v>45006</v>
      </c>
      <c r="B50" t="s">
        <v>34</v>
      </c>
      <c r="C50">
        <v>1085</v>
      </c>
      <c r="D50">
        <v>4</v>
      </c>
      <c r="E50">
        <v>11</v>
      </c>
      <c r="F50">
        <v>-7</v>
      </c>
      <c r="G50">
        <v>7</v>
      </c>
      <c r="H50">
        <v>46</v>
      </c>
      <c r="I50">
        <v>2</v>
      </c>
      <c r="J50" s="38">
        <f t="shared" si="5"/>
        <v>55</v>
      </c>
      <c r="K50">
        <v>6</v>
      </c>
      <c r="L50">
        <v>34</v>
      </c>
      <c r="M50">
        <v>2</v>
      </c>
      <c r="N50" s="38">
        <f t="shared" si="6"/>
        <v>42</v>
      </c>
      <c r="O50" s="54">
        <f t="shared" si="7"/>
        <v>13</v>
      </c>
      <c r="P50" s="38">
        <f t="shared" si="8"/>
        <v>6</v>
      </c>
      <c r="Q50">
        <v>1</v>
      </c>
      <c r="R50" s="38">
        <f t="shared" si="9"/>
        <v>1092</v>
      </c>
      <c r="S50" s="39">
        <f t="shared" si="10"/>
        <v>3.6747818098300415</v>
      </c>
      <c r="T50" s="39">
        <f t="shared" si="11"/>
        <v>10.105649977032614</v>
      </c>
      <c r="U50" s="39">
        <f t="shared" si="12"/>
        <v>11.943040881947635</v>
      </c>
      <c r="V50" s="39">
        <f t="shared" si="13"/>
        <v>11.024345429490124</v>
      </c>
      <c r="W50" s="39">
        <f t="shared" si="14"/>
        <v>0.9186954524575104</v>
      </c>
      <c r="X50" s="39">
        <f t="shared" si="15"/>
        <v>0</v>
      </c>
      <c r="Y50" s="39">
        <f t="shared" si="16"/>
        <v>-6.430868167202572</v>
      </c>
      <c r="Z50" s="39">
        <f t="shared" si="17"/>
        <v>5.512172714745062</v>
      </c>
    </row>
    <row r="51" spans="1:26" s="37" customFormat="1" ht="12.75">
      <c r="A51">
        <v>45007</v>
      </c>
      <c r="B51" t="s">
        <v>35</v>
      </c>
      <c r="C51">
        <v>3723</v>
      </c>
      <c r="D51">
        <v>6</v>
      </c>
      <c r="E51">
        <v>65</v>
      </c>
      <c r="F51">
        <v>-59</v>
      </c>
      <c r="G51">
        <v>23</v>
      </c>
      <c r="H51">
        <v>84</v>
      </c>
      <c r="I51">
        <v>3</v>
      </c>
      <c r="J51" s="38">
        <f t="shared" si="5"/>
        <v>110</v>
      </c>
      <c r="K51">
        <v>18</v>
      </c>
      <c r="L51">
        <v>80</v>
      </c>
      <c r="M51">
        <v>5</v>
      </c>
      <c r="N51" s="38">
        <f t="shared" si="6"/>
        <v>103</v>
      </c>
      <c r="O51" s="54">
        <f t="shared" si="7"/>
        <v>7</v>
      </c>
      <c r="P51" s="38">
        <f t="shared" si="8"/>
        <v>-52</v>
      </c>
      <c r="Q51">
        <v>0</v>
      </c>
      <c r="R51" s="38">
        <f t="shared" si="9"/>
        <v>3671</v>
      </c>
      <c r="S51" s="39">
        <f t="shared" si="10"/>
        <v>1.622937516905599</v>
      </c>
      <c r="T51" s="39">
        <f t="shared" si="11"/>
        <v>17.581823099810656</v>
      </c>
      <c r="U51" s="39">
        <f t="shared" si="12"/>
        <v>1.8934271030565324</v>
      </c>
      <c r="V51" s="39">
        <f t="shared" si="13"/>
        <v>1.0819583446037329</v>
      </c>
      <c r="W51" s="39">
        <f t="shared" si="14"/>
        <v>1.352447930754666</v>
      </c>
      <c r="X51" s="39">
        <f t="shared" si="15"/>
        <v>-0.5409791723018664</v>
      </c>
      <c r="Y51" s="39">
        <f t="shared" si="16"/>
        <v>-15.958885582905056</v>
      </c>
      <c r="Z51" s="39">
        <f t="shared" si="17"/>
        <v>-14.065458479848527</v>
      </c>
    </row>
    <row r="52" spans="1:26" s="37" customFormat="1" ht="12.75">
      <c r="A52">
        <v>45008</v>
      </c>
      <c r="B52" t="s">
        <v>36</v>
      </c>
      <c r="C52">
        <v>2277</v>
      </c>
      <c r="D52">
        <v>5</v>
      </c>
      <c r="E52">
        <v>31</v>
      </c>
      <c r="F52">
        <v>-26</v>
      </c>
      <c r="G52">
        <v>15</v>
      </c>
      <c r="H52">
        <v>113</v>
      </c>
      <c r="I52">
        <v>1</v>
      </c>
      <c r="J52" s="38">
        <f t="shared" si="5"/>
        <v>129</v>
      </c>
      <c r="K52">
        <v>15</v>
      </c>
      <c r="L52">
        <v>86</v>
      </c>
      <c r="M52">
        <v>0</v>
      </c>
      <c r="N52" s="38">
        <f t="shared" si="6"/>
        <v>101</v>
      </c>
      <c r="O52" s="54">
        <f t="shared" si="7"/>
        <v>28</v>
      </c>
      <c r="P52" s="38">
        <f t="shared" si="8"/>
        <v>2</v>
      </c>
      <c r="Q52">
        <v>-2</v>
      </c>
      <c r="R52" s="38">
        <f t="shared" si="9"/>
        <v>2277</v>
      </c>
      <c r="S52" s="39">
        <f t="shared" si="10"/>
        <v>2.1958717610891525</v>
      </c>
      <c r="T52" s="39">
        <f t="shared" si="11"/>
        <v>13.614404918752744</v>
      </c>
      <c r="U52" s="39">
        <f t="shared" si="12"/>
        <v>12.296881862099253</v>
      </c>
      <c r="V52" s="39">
        <f t="shared" si="13"/>
        <v>11.857707509881422</v>
      </c>
      <c r="W52" s="39">
        <f t="shared" si="14"/>
        <v>0</v>
      </c>
      <c r="X52" s="39">
        <f t="shared" si="15"/>
        <v>0.4391743522178305</v>
      </c>
      <c r="Y52" s="39">
        <f t="shared" si="16"/>
        <v>-11.418533157663592</v>
      </c>
      <c r="Z52" s="39">
        <f t="shared" si="17"/>
        <v>0.878348704435661</v>
      </c>
    </row>
    <row r="53" spans="1:26" s="37" customFormat="1" ht="12.75">
      <c r="A53">
        <v>45009</v>
      </c>
      <c r="B53" t="s">
        <v>37</v>
      </c>
      <c r="C53">
        <v>2400</v>
      </c>
      <c r="D53">
        <v>14</v>
      </c>
      <c r="E53">
        <v>29</v>
      </c>
      <c r="F53">
        <v>-15</v>
      </c>
      <c r="G53">
        <v>14</v>
      </c>
      <c r="H53">
        <v>69</v>
      </c>
      <c r="I53">
        <v>2</v>
      </c>
      <c r="J53" s="38">
        <f t="shared" si="5"/>
        <v>85</v>
      </c>
      <c r="K53">
        <v>8</v>
      </c>
      <c r="L53">
        <v>74</v>
      </c>
      <c r="M53">
        <v>2</v>
      </c>
      <c r="N53" s="38">
        <f t="shared" si="6"/>
        <v>84</v>
      </c>
      <c r="O53" s="54">
        <f t="shared" si="7"/>
        <v>1</v>
      </c>
      <c r="P53" s="38">
        <f t="shared" si="8"/>
        <v>-14</v>
      </c>
      <c r="Q53">
        <v>2</v>
      </c>
      <c r="R53" s="38">
        <f t="shared" si="9"/>
        <v>2388</v>
      </c>
      <c r="S53" s="39">
        <f t="shared" si="10"/>
        <v>5.847953216374268</v>
      </c>
      <c r="T53" s="39">
        <f t="shared" si="11"/>
        <v>12.11361737677527</v>
      </c>
      <c r="U53" s="39">
        <f t="shared" si="12"/>
        <v>0.4177109440267335</v>
      </c>
      <c r="V53" s="39">
        <f t="shared" si="13"/>
        <v>-2.0885547201336676</v>
      </c>
      <c r="W53" s="39">
        <f t="shared" si="14"/>
        <v>2.506265664160401</v>
      </c>
      <c r="X53" s="39">
        <f t="shared" si="15"/>
        <v>0</v>
      </c>
      <c r="Y53" s="39">
        <f t="shared" si="16"/>
        <v>-6.265664160401002</v>
      </c>
      <c r="Z53" s="39">
        <f t="shared" si="17"/>
        <v>-5.847953216374268</v>
      </c>
    </row>
    <row r="54" spans="1:26" s="37" customFormat="1" ht="12.75">
      <c r="A54">
        <v>45010</v>
      </c>
      <c r="B54" t="s">
        <v>38</v>
      </c>
      <c r="C54">
        <v>32813</v>
      </c>
      <c r="D54">
        <v>169</v>
      </c>
      <c r="E54">
        <v>370</v>
      </c>
      <c r="F54">
        <v>-201</v>
      </c>
      <c r="G54">
        <v>201</v>
      </c>
      <c r="H54">
        <v>548</v>
      </c>
      <c r="I54">
        <v>40</v>
      </c>
      <c r="J54" s="38">
        <f t="shared" si="5"/>
        <v>789</v>
      </c>
      <c r="K54">
        <v>59</v>
      </c>
      <c r="L54">
        <v>626</v>
      </c>
      <c r="M54">
        <v>142</v>
      </c>
      <c r="N54" s="38">
        <f t="shared" si="6"/>
        <v>827</v>
      </c>
      <c r="O54" s="54">
        <f t="shared" si="7"/>
        <v>-38</v>
      </c>
      <c r="P54" s="38">
        <f t="shared" si="8"/>
        <v>-239</v>
      </c>
      <c r="Q54">
        <v>15</v>
      </c>
      <c r="R54" s="38">
        <f t="shared" si="9"/>
        <v>32589</v>
      </c>
      <c r="S54" s="39">
        <f t="shared" si="10"/>
        <v>5.168037674688848</v>
      </c>
      <c r="T54" s="39">
        <f t="shared" si="11"/>
        <v>11.31463869606434</v>
      </c>
      <c r="U54" s="39">
        <f t="shared" si="12"/>
        <v>-1.1620439741903918</v>
      </c>
      <c r="V54" s="39">
        <f t="shared" si="13"/>
        <v>-2.385248157548699</v>
      </c>
      <c r="W54" s="39">
        <f t="shared" si="14"/>
        <v>4.34237485092199</v>
      </c>
      <c r="X54" s="39">
        <f t="shared" si="15"/>
        <v>-3.1191706675636834</v>
      </c>
      <c r="Y54" s="39">
        <f t="shared" si="16"/>
        <v>-6.146601021375493</v>
      </c>
      <c r="Z54" s="39">
        <f t="shared" si="17"/>
        <v>-7.308644995565884</v>
      </c>
    </row>
    <row r="55" spans="1:26" s="37" customFormat="1" ht="12.75">
      <c r="A55">
        <v>45011</v>
      </c>
      <c r="B55" t="s">
        <v>39</v>
      </c>
      <c r="C55">
        <v>4999</v>
      </c>
      <c r="D55">
        <v>35</v>
      </c>
      <c r="E55">
        <v>59</v>
      </c>
      <c r="F55">
        <v>-24</v>
      </c>
      <c r="G55">
        <v>20</v>
      </c>
      <c r="H55">
        <v>168</v>
      </c>
      <c r="I55">
        <v>6</v>
      </c>
      <c r="J55" s="38">
        <f t="shared" si="5"/>
        <v>194</v>
      </c>
      <c r="K55">
        <v>16</v>
      </c>
      <c r="L55">
        <v>146</v>
      </c>
      <c r="M55">
        <v>11</v>
      </c>
      <c r="N55" s="38">
        <f t="shared" si="6"/>
        <v>173</v>
      </c>
      <c r="O55" s="54">
        <f t="shared" si="7"/>
        <v>21</v>
      </c>
      <c r="P55" s="38">
        <f t="shared" si="8"/>
        <v>-3</v>
      </c>
      <c r="Q55">
        <v>6</v>
      </c>
      <c r="R55" s="38">
        <f t="shared" si="9"/>
        <v>5002</v>
      </c>
      <c r="S55" s="39">
        <f t="shared" si="10"/>
        <v>6.999300069993001</v>
      </c>
      <c r="T55" s="39">
        <f t="shared" si="11"/>
        <v>11.7988201179882</v>
      </c>
      <c r="U55" s="39">
        <f t="shared" si="12"/>
        <v>4.199580041995801</v>
      </c>
      <c r="V55" s="39">
        <f t="shared" si="13"/>
        <v>4.399560043995601</v>
      </c>
      <c r="W55" s="39">
        <f t="shared" si="14"/>
        <v>0.7999200079992002</v>
      </c>
      <c r="X55" s="39">
        <f t="shared" si="15"/>
        <v>-0.9999000099990001</v>
      </c>
      <c r="Y55" s="39">
        <f t="shared" si="16"/>
        <v>-4.799520047995201</v>
      </c>
      <c r="Z55" s="39">
        <f t="shared" si="17"/>
        <v>-0.5999400059994001</v>
      </c>
    </row>
    <row r="56" spans="1:26" s="37" customFormat="1" ht="12.75">
      <c r="A56">
        <v>45012</v>
      </c>
      <c r="B56" t="s">
        <v>40</v>
      </c>
      <c r="C56">
        <v>1176</v>
      </c>
      <c r="D56">
        <v>4</v>
      </c>
      <c r="E56">
        <v>16</v>
      </c>
      <c r="F56">
        <v>-12</v>
      </c>
      <c r="G56">
        <v>8</v>
      </c>
      <c r="H56">
        <v>29</v>
      </c>
      <c r="I56">
        <v>1</v>
      </c>
      <c r="J56" s="38">
        <f t="shared" si="5"/>
        <v>38</v>
      </c>
      <c r="K56">
        <v>5</v>
      </c>
      <c r="L56">
        <v>53</v>
      </c>
      <c r="M56">
        <v>5</v>
      </c>
      <c r="N56" s="38">
        <f t="shared" si="6"/>
        <v>63</v>
      </c>
      <c r="O56" s="54">
        <f t="shared" si="7"/>
        <v>-25</v>
      </c>
      <c r="P56" s="38">
        <f t="shared" si="8"/>
        <v>-37</v>
      </c>
      <c r="Q56">
        <v>1</v>
      </c>
      <c r="R56" s="38">
        <f t="shared" si="9"/>
        <v>1140</v>
      </c>
      <c r="S56" s="39">
        <f t="shared" si="10"/>
        <v>3.454231433506045</v>
      </c>
      <c r="T56" s="39">
        <f t="shared" si="11"/>
        <v>13.81692573402418</v>
      </c>
      <c r="U56" s="39">
        <f t="shared" si="12"/>
        <v>-21.58894645941278</v>
      </c>
      <c r="V56" s="39">
        <f t="shared" si="13"/>
        <v>-20.72538860103627</v>
      </c>
      <c r="W56" s="39">
        <f t="shared" si="14"/>
        <v>2.5906735751295336</v>
      </c>
      <c r="X56" s="39">
        <f t="shared" si="15"/>
        <v>-3.454231433506045</v>
      </c>
      <c r="Y56" s="39">
        <f t="shared" si="16"/>
        <v>-10.362694300518134</v>
      </c>
      <c r="Z56" s="39">
        <f t="shared" si="17"/>
        <v>-31.951640759930914</v>
      </c>
    </row>
    <row r="57" spans="1:26" s="37" customFormat="1" ht="12.75">
      <c r="A57">
        <v>45013</v>
      </c>
      <c r="B57" t="s">
        <v>41</v>
      </c>
      <c r="C57">
        <v>1055</v>
      </c>
      <c r="D57">
        <v>9</v>
      </c>
      <c r="E57">
        <v>21</v>
      </c>
      <c r="F57">
        <v>-12</v>
      </c>
      <c r="G57">
        <v>6</v>
      </c>
      <c r="H57">
        <v>54</v>
      </c>
      <c r="I57">
        <v>5</v>
      </c>
      <c r="J57" s="38">
        <f t="shared" si="5"/>
        <v>65</v>
      </c>
      <c r="K57">
        <v>4</v>
      </c>
      <c r="L57">
        <v>39</v>
      </c>
      <c r="M57">
        <v>2</v>
      </c>
      <c r="N57" s="38">
        <f t="shared" si="6"/>
        <v>45</v>
      </c>
      <c r="O57" s="54">
        <f t="shared" si="7"/>
        <v>20</v>
      </c>
      <c r="P57" s="38">
        <f t="shared" si="8"/>
        <v>8</v>
      </c>
      <c r="Q57">
        <v>0</v>
      </c>
      <c r="R57" s="38">
        <f t="shared" si="9"/>
        <v>1063</v>
      </c>
      <c r="S57" s="39">
        <f t="shared" si="10"/>
        <v>8.4985835694051</v>
      </c>
      <c r="T57" s="39">
        <f t="shared" si="11"/>
        <v>19.8300283286119</v>
      </c>
      <c r="U57" s="39">
        <f t="shared" si="12"/>
        <v>18.885741265344663</v>
      </c>
      <c r="V57" s="39">
        <f t="shared" si="13"/>
        <v>14.164305949008499</v>
      </c>
      <c r="W57" s="39">
        <f t="shared" si="14"/>
        <v>1.8885741265344667</v>
      </c>
      <c r="X57" s="39">
        <f t="shared" si="15"/>
        <v>2.8328611898017</v>
      </c>
      <c r="Y57" s="39">
        <f t="shared" si="16"/>
        <v>-11.3314447592068</v>
      </c>
      <c r="Z57" s="39">
        <f t="shared" si="17"/>
        <v>7.554296506137867</v>
      </c>
    </row>
    <row r="58" spans="1:26" s="37" customFormat="1" ht="12.75">
      <c r="A58">
        <v>45014</v>
      </c>
      <c r="B58" t="s">
        <v>42</v>
      </c>
      <c r="C58">
        <v>3382</v>
      </c>
      <c r="D58">
        <v>20</v>
      </c>
      <c r="E58">
        <v>59</v>
      </c>
      <c r="F58">
        <v>-39</v>
      </c>
      <c r="G58">
        <v>20</v>
      </c>
      <c r="H58">
        <v>75</v>
      </c>
      <c r="I58">
        <v>2</v>
      </c>
      <c r="J58" s="38">
        <f t="shared" si="5"/>
        <v>97</v>
      </c>
      <c r="K58">
        <v>18</v>
      </c>
      <c r="L58">
        <v>70</v>
      </c>
      <c r="M58">
        <v>3</v>
      </c>
      <c r="N58" s="38">
        <f t="shared" si="6"/>
        <v>91</v>
      </c>
      <c r="O58" s="54">
        <f t="shared" si="7"/>
        <v>6</v>
      </c>
      <c r="P58" s="38">
        <f t="shared" si="8"/>
        <v>-33</v>
      </c>
      <c r="Q58">
        <v>1</v>
      </c>
      <c r="R58" s="38">
        <f t="shared" si="9"/>
        <v>3350</v>
      </c>
      <c r="S58" s="39">
        <f t="shared" si="10"/>
        <v>5.941770647653001</v>
      </c>
      <c r="T58" s="39">
        <f t="shared" si="11"/>
        <v>17.528223410576352</v>
      </c>
      <c r="U58" s="39">
        <f t="shared" si="12"/>
        <v>1.7825311942959001</v>
      </c>
      <c r="V58" s="39">
        <f t="shared" si="13"/>
        <v>1.4854426619132501</v>
      </c>
      <c r="W58" s="39">
        <f t="shared" si="14"/>
        <v>0.5941770647653001</v>
      </c>
      <c r="X58" s="39">
        <f t="shared" si="15"/>
        <v>-0.29708853238265004</v>
      </c>
      <c r="Y58" s="39">
        <f t="shared" si="16"/>
        <v>-11.586452762923352</v>
      </c>
      <c r="Z58" s="39">
        <f t="shared" si="17"/>
        <v>-9.803921568627452</v>
      </c>
    </row>
    <row r="59" spans="1:26" s="37" customFormat="1" ht="12.75">
      <c r="A59">
        <v>45015</v>
      </c>
      <c r="B59" t="s">
        <v>43</v>
      </c>
      <c r="C59">
        <v>960</v>
      </c>
      <c r="D59">
        <v>5</v>
      </c>
      <c r="E59">
        <v>11</v>
      </c>
      <c r="F59">
        <v>-6</v>
      </c>
      <c r="G59">
        <v>2</v>
      </c>
      <c r="H59">
        <v>25</v>
      </c>
      <c r="I59">
        <v>1</v>
      </c>
      <c r="J59" s="38">
        <f t="shared" si="5"/>
        <v>28</v>
      </c>
      <c r="K59">
        <v>1</v>
      </c>
      <c r="L59">
        <v>35</v>
      </c>
      <c r="M59">
        <v>0</v>
      </c>
      <c r="N59" s="38">
        <f t="shared" si="6"/>
        <v>36</v>
      </c>
      <c r="O59" s="54">
        <f t="shared" si="7"/>
        <v>-8</v>
      </c>
      <c r="P59" s="38">
        <f t="shared" si="8"/>
        <v>-14</v>
      </c>
      <c r="Q59">
        <v>2</v>
      </c>
      <c r="R59" s="38">
        <f t="shared" si="9"/>
        <v>948</v>
      </c>
      <c r="S59" s="39">
        <f t="shared" si="10"/>
        <v>5.241090146750524</v>
      </c>
      <c r="T59" s="39">
        <f t="shared" si="11"/>
        <v>11.530398322851152</v>
      </c>
      <c r="U59" s="39">
        <f t="shared" si="12"/>
        <v>-8.385744234800839</v>
      </c>
      <c r="V59" s="39">
        <f t="shared" si="13"/>
        <v>-10.482180293501049</v>
      </c>
      <c r="W59" s="39">
        <f t="shared" si="14"/>
        <v>1.0482180293501049</v>
      </c>
      <c r="X59" s="39">
        <f t="shared" si="15"/>
        <v>1.0482180293501049</v>
      </c>
      <c r="Y59" s="39">
        <f t="shared" si="16"/>
        <v>-6.289308176100629</v>
      </c>
      <c r="Z59" s="39">
        <f t="shared" si="17"/>
        <v>-14.675052410901468</v>
      </c>
    </row>
    <row r="60" spans="1:26" s="37" customFormat="1" ht="12.75">
      <c r="A60">
        <v>45016</v>
      </c>
      <c r="B60" t="s">
        <v>44</v>
      </c>
      <c r="C60">
        <v>2324</v>
      </c>
      <c r="D60">
        <v>14</v>
      </c>
      <c r="E60">
        <v>34</v>
      </c>
      <c r="F60">
        <v>-20</v>
      </c>
      <c r="G60">
        <v>15</v>
      </c>
      <c r="H60">
        <v>83</v>
      </c>
      <c r="I60">
        <v>2</v>
      </c>
      <c r="J60" s="38">
        <f t="shared" si="5"/>
        <v>100</v>
      </c>
      <c r="K60">
        <v>9</v>
      </c>
      <c r="L60">
        <v>74</v>
      </c>
      <c r="M60">
        <v>2</v>
      </c>
      <c r="N60" s="38">
        <f t="shared" si="6"/>
        <v>85</v>
      </c>
      <c r="O60" s="54">
        <f t="shared" si="7"/>
        <v>15</v>
      </c>
      <c r="P60" s="38">
        <f t="shared" si="8"/>
        <v>-5</v>
      </c>
      <c r="Q60">
        <v>-10</v>
      </c>
      <c r="R60" s="38">
        <f t="shared" si="9"/>
        <v>2309</v>
      </c>
      <c r="S60" s="39">
        <f t="shared" si="10"/>
        <v>6.0436002590114395</v>
      </c>
      <c r="T60" s="39">
        <f t="shared" si="11"/>
        <v>14.677314914742068</v>
      </c>
      <c r="U60" s="39">
        <f t="shared" si="12"/>
        <v>6.475285991797971</v>
      </c>
      <c r="V60" s="39">
        <f t="shared" si="13"/>
        <v>3.8851715950787824</v>
      </c>
      <c r="W60" s="39">
        <f t="shared" si="14"/>
        <v>2.5901143967191884</v>
      </c>
      <c r="X60" s="39">
        <f t="shared" si="15"/>
        <v>0</v>
      </c>
      <c r="Y60" s="39">
        <f t="shared" si="16"/>
        <v>-8.633714655730628</v>
      </c>
      <c r="Z60" s="39">
        <f t="shared" si="17"/>
        <v>-2.158428663932657</v>
      </c>
    </row>
    <row r="61" spans="1:26" s="37" customFormat="1" ht="12.75">
      <c r="A61">
        <v>45017</v>
      </c>
      <c r="B61" t="s">
        <v>45</v>
      </c>
      <c r="C61">
        <v>495</v>
      </c>
      <c r="D61">
        <v>2</v>
      </c>
      <c r="E61">
        <v>14</v>
      </c>
      <c r="F61">
        <v>-12</v>
      </c>
      <c r="G61">
        <v>1</v>
      </c>
      <c r="H61">
        <v>17</v>
      </c>
      <c r="I61">
        <v>1</v>
      </c>
      <c r="J61" s="38">
        <f t="shared" si="5"/>
        <v>19</v>
      </c>
      <c r="K61">
        <v>0</v>
      </c>
      <c r="L61">
        <v>13</v>
      </c>
      <c r="M61">
        <v>0</v>
      </c>
      <c r="N61" s="38">
        <f t="shared" si="6"/>
        <v>13</v>
      </c>
      <c r="O61" s="54">
        <f t="shared" si="7"/>
        <v>6</v>
      </c>
      <c r="P61" s="38">
        <f t="shared" si="8"/>
        <v>-6</v>
      </c>
      <c r="Q61">
        <v>1</v>
      </c>
      <c r="R61" s="38">
        <f t="shared" si="9"/>
        <v>490</v>
      </c>
      <c r="S61" s="39">
        <f t="shared" si="10"/>
        <v>4.060913705583757</v>
      </c>
      <c r="T61" s="39">
        <f t="shared" si="11"/>
        <v>28.426395939086294</v>
      </c>
      <c r="U61" s="39">
        <f t="shared" si="12"/>
        <v>12.182741116751268</v>
      </c>
      <c r="V61" s="39">
        <f t="shared" si="13"/>
        <v>8.121827411167514</v>
      </c>
      <c r="W61" s="39">
        <f t="shared" si="14"/>
        <v>2.0304568527918785</v>
      </c>
      <c r="X61" s="39">
        <f t="shared" si="15"/>
        <v>2.0304568527918785</v>
      </c>
      <c r="Y61" s="39">
        <f t="shared" si="16"/>
        <v>-24.365482233502537</v>
      </c>
      <c r="Z61" s="39">
        <f t="shared" si="17"/>
        <v>-12.182741116751268</v>
      </c>
    </row>
    <row r="62" spans="1:26" s="37" customFormat="1" ht="12">
      <c r="A62" s="49"/>
      <c r="B62" s="50" t="s">
        <v>46</v>
      </c>
      <c r="C62" s="63">
        <f aca="true" t="shared" si="18" ref="C62:R62">SUM(C45:C61)</f>
        <v>93221</v>
      </c>
      <c r="D62" s="63">
        <f t="shared" si="18"/>
        <v>484</v>
      </c>
      <c r="E62" s="63">
        <f t="shared" si="18"/>
        <v>1154</v>
      </c>
      <c r="F62" s="63">
        <f t="shared" si="18"/>
        <v>-670</v>
      </c>
      <c r="G62" s="63">
        <f t="shared" si="18"/>
        <v>550</v>
      </c>
      <c r="H62" s="63">
        <f t="shared" si="18"/>
        <v>2133</v>
      </c>
      <c r="I62" s="63">
        <f t="shared" si="18"/>
        <v>127</v>
      </c>
      <c r="J62" s="63">
        <f t="shared" si="18"/>
        <v>2810</v>
      </c>
      <c r="K62" s="63">
        <f t="shared" si="18"/>
        <v>260</v>
      </c>
      <c r="L62" s="63">
        <f t="shared" si="18"/>
        <v>2108</v>
      </c>
      <c r="M62" s="63">
        <f t="shared" si="18"/>
        <v>254</v>
      </c>
      <c r="N62" s="63">
        <f t="shared" si="18"/>
        <v>2622</v>
      </c>
      <c r="O62" s="63">
        <f t="shared" si="18"/>
        <v>188</v>
      </c>
      <c r="P62" s="63">
        <f t="shared" si="18"/>
        <v>-482</v>
      </c>
      <c r="Q62" s="63">
        <f t="shared" si="18"/>
        <v>13</v>
      </c>
      <c r="R62" s="63">
        <f t="shared" si="18"/>
        <v>92752</v>
      </c>
      <c r="S62" s="62">
        <f t="shared" si="10"/>
        <v>5.2050566480080445</v>
      </c>
      <c r="T62" s="62">
        <f t="shared" si="11"/>
        <v>12.410403660746454</v>
      </c>
      <c r="U62" s="62">
        <f t="shared" si="12"/>
        <v>2.0217988632758517</v>
      </c>
      <c r="V62" s="62">
        <f t="shared" si="13"/>
        <v>0.26885623181859736</v>
      </c>
      <c r="W62" s="62">
        <f t="shared" si="14"/>
        <v>3.118732289095729</v>
      </c>
      <c r="X62" s="62">
        <f t="shared" si="15"/>
        <v>-1.3657896576384743</v>
      </c>
      <c r="Y62" s="62">
        <f t="shared" si="16"/>
        <v>-7.205347012738408</v>
      </c>
      <c r="Z62" s="62">
        <f t="shared" si="17"/>
        <v>-5.183548149462556</v>
      </c>
    </row>
    <row r="63" s="37" customFormat="1" ht="12">
      <c r="A63" s="31" t="s">
        <v>305</v>
      </c>
    </row>
    <row r="64" s="37" customFormat="1" ht="12"/>
    <row r="65" spans="1:10" s="37" customFormat="1" ht="63" customHeight="1">
      <c r="A65" s="64" t="s">
        <v>312</v>
      </c>
      <c r="B65" s="65"/>
      <c r="C65" s="65"/>
      <c r="D65" s="65"/>
      <c r="E65" s="65"/>
      <c r="F65" s="65"/>
      <c r="G65" s="65"/>
      <c r="H65" s="65"/>
      <c r="I65" s="65"/>
      <c r="J65" s="65"/>
    </row>
    <row r="66" s="37" customFormat="1" ht="12"/>
    <row r="67" s="37" customFormat="1" ht="13.5">
      <c r="A67" s="56" t="s">
        <v>313</v>
      </c>
    </row>
    <row r="68" s="37" customFormat="1" ht="12"/>
    <row r="69" s="37" customFormat="1" ht="13.5">
      <c r="A69" s="56" t="s">
        <v>323</v>
      </c>
    </row>
    <row r="70" s="37" customFormat="1" ht="12"/>
    <row r="71" s="37" customFormat="1" ht="12"/>
    <row r="72" spans="1:2" ht="14.25">
      <c r="A72" s="1" t="s">
        <v>322</v>
      </c>
      <c r="B72" s="2"/>
    </row>
    <row r="73" spans="1:18" s="7" customFormat="1" ht="7.5" customHeight="1">
      <c r="A73" s="6"/>
      <c r="C73" s="8"/>
      <c r="D73" s="8"/>
      <c r="E73" s="8"/>
      <c r="F73" s="8"/>
      <c r="G73" s="8"/>
      <c r="H73" s="8"/>
      <c r="I73" s="8"/>
      <c r="J73" s="8"/>
      <c r="K73" s="8"/>
      <c r="L73" s="8"/>
      <c r="M73" s="8"/>
      <c r="N73" s="8"/>
      <c r="O73" s="8"/>
      <c r="P73" s="8"/>
      <c r="Q73" s="8"/>
      <c r="R73" s="8"/>
    </row>
    <row r="74" spans="1:26" s="7" customFormat="1" ht="12.75" customHeight="1">
      <c r="A74" s="9"/>
      <c r="B74" s="9"/>
      <c r="C74" s="10"/>
      <c r="D74" s="11" t="s">
        <v>0</v>
      </c>
      <c r="E74" s="12"/>
      <c r="F74" s="13"/>
      <c r="G74" s="11" t="s">
        <v>1</v>
      </c>
      <c r="H74" s="12"/>
      <c r="I74" s="12"/>
      <c r="J74" s="12"/>
      <c r="K74" s="12"/>
      <c r="L74" s="12"/>
      <c r="M74" s="12"/>
      <c r="N74" s="12"/>
      <c r="O74" s="14"/>
      <c r="P74" s="10"/>
      <c r="Q74" s="77" t="s">
        <v>316</v>
      </c>
      <c r="R74" s="10"/>
      <c r="S74" s="69" t="s">
        <v>2</v>
      </c>
      <c r="T74" s="69" t="s">
        <v>3</v>
      </c>
      <c r="U74" s="66" t="s">
        <v>4</v>
      </c>
      <c r="V74" s="67"/>
      <c r="W74" s="67"/>
      <c r="X74" s="68"/>
      <c r="Y74" s="69" t="s">
        <v>6</v>
      </c>
      <c r="Z74" s="69" t="s">
        <v>5</v>
      </c>
    </row>
    <row r="75" spans="1:26" s="7" customFormat="1" ht="11.25" customHeight="1">
      <c r="A75" s="15" t="s">
        <v>280</v>
      </c>
      <c r="B75" s="15" t="s">
        <v>7</v>
      </c>
      <c r="C75" s="16" t="s">
        <v>8</v>
      </c>
      <c r="D75" s="17"/>
      <c r="E75" s="17"/>
      <c r="F75" s="17"/>
      <c r="G75" s="11" t="s">
        <v>9</v>
      </c>
      <c r="H75" s="12"/>
      <c r="I75" s="12"/>
      <c r="J75" s="13"/>
      <c r="K75" s="11" t="s">
        <v>10</v>
      </c>
      <c r="L75" s="12"/>
      <c r="M75" s="12"/>
      <c r="N75" s="13"/>
      <c r="O75" s="18"/>
      <c r="P75" s="16"/>
      <c r="Q75" s="78"/>
      <c r="R75" s="16" t="s">
        <v>8</v>
      </c>
      <c r="S75" s="70"/>
      <c r="T75" s="70"/>
      <c r="U75" s="72" t="s">
        <v>11</v>
      </c>
      <c r="V75" s="72" t="s">
        <v>12</v>
      </c>
      <c r="W75" s="72" t="s">
        <v>13</v>
      </c>
      <c r="X75" s="74" t="s">
        <v>14</v>
      </c>
      <c r="Y75" s="70"/>
      <c r="Z75" s="70"/>
    </row>
    <row r="76" spans="1:26" s="7" customFormat="1" ht="11.25" customHeight="1">
      <c r="A76" s="15" t="s">
        <v>281</v>
      </c>
      <c r="B76" s="15" t="s">
        <v>15</v>
      </c>
      <c r="C76" s="16" t="s">
        <v>16</v>
      </c>
      <c r="D76" s="19" t="s">
        <v>17</v>
      </c>
      <c r="E76" s="19" t="s">
        <v>18</v>
      </c>
      <c r="F76" s="19" t="s">
        <v>19</v>
      </c>
      <c r="G76" s="20" t="s">
        <v>20</v>
      </c>
      <c r="H76" s="20" t="s">
        <v>20</v>
      </c>
      <c r="I76" s="20" t="s">
        <v>21</v>
      </c>
      <c r="J76" s="20"/>
      <c r="K76" s="20" t="s">
        <v>22</v>
      </c>
      <c r="L76" s="20" t="s">
        <v>22</v>
      </c>
      <c r="M76" s="20" t="s">
        <v>21</v>
      </c>
      <c r="N76" s="20"/>
      <c r="O76" s="16" t="s">
        <v>19</v>
      </c>
      <c r="P76" s="16" t="s">
        <v>19</v>
      </c>
      <c r="Q76" s="78"/>
      <c r="R76" s="16" t="s">
        <v>16</v>
      </c>
      <c r="S76" s="70"/>
      <c r="T76" s="70"/>
      <c r="U76" s="73"/>
      <c r="V76" s="73"/>
      <c r="W76" s="73"/>
      <c r="X76" s="75"/>
      <c r="Y76" s="70"/>
      <c r="Z76" s="70"/>
    </row>
    <row r="77" spans="1:26" s="7" customFormat="1" ht="11.25" customHeight="1">
      <c r="A77" s="21"/>
      <c r="B77" s="21"/>
      <c r="C77" s="22" t="s">
        <v>308</v>
      </c>
      <c r="D77" s="23" t="s">
        <v>23</v>
      </c>
      <c r="E77" s="24"/>
      <c r="F77" s="24"/>
      <c r="G77" s="24" t="s">
        <v>24</v>
      </c>
      <c r="H77" s="24" t="s">
        <v>25</v>
      </c>
      <c r="I77" s="24" t="s">
        <v>26</v>
      </c>
      <c r="J77" s="24" t="s">
        <v>11</v>
      </c>
      <c r="K77" s="24" t="s">
        <v>24</v>
      </c>
      <c r="L77" s="24" t="s">
        <v>25</v>
      </c>
      <c r="M77" s="24" t="s">
        <v>27</v>
      </c>
      <c r="N77" s="24" t="s">
        <v>11</v>
      </c>
      <c r="O77" s="25"/>
      <c r="P77" s="22" t="s">
        <v>28</v>
      </c>
      <c r="Q77" s="79"/>
      <c r="R77" s="22" t="s">
        <v>307</v>
      </c>
      <c r="S77" s="71"/>
      <c r="T77" s="71"/>
      <c r="U77" s="73"/>
      <c r="V77" s="73"/>
      <c r="W77" s="73"/>
      <c r="X77" s="76"/>
      <c r="Y77" s="71"/>
      <c r="Z77" s="71"/>
    </row>
    <row r="78" spans="1:27" s="37" customFormat="1" ht="12.75">
      <c r="A78">
        <v>45001</v>
      </c>
      <c r="B78" t="s">
        <v>29</v>
      </c>
      <c r="C78">
        <v>5595</v>
      </c>
      <c r="D78">
        <v>32</v>
      </c>
      <c r="E78">
        <v>78</v>
      </c>
      <c r="F78">
        <v>-46</v>
      </c>
      <c r="G78">
        <v>27</v>
      </c>
      <c r="H78">
        <v>165</v>
      </c>
      <c r="I78">
        <v>0</v>
      </c>
      <c r="J78" s="38">
        <f aca="true" t="shared" si="19" ref="J78:J94">SUM(G78:I78)</f>
        <v>192</v>
      </c>
      <c r="K78">
        <v>5</v>
      </c>
      <c r="L78">
        <v>191</v>
      </c>
      <c r="M78">
        <v>13</v>
      </c>
      <c r="N78" s="38">
        <f aca="true" t="shared" si="20" ref="N78:N94">SUM(K78:M78)</f>
        <v>209</v>
      </c>
      <c r="O78" s="54">
        <f>(J78-N78)</f>
        <v>-17</v>
      </c>
      <c r="P78" s="38">
        <f>(F78+(O78))</f>
        <v>-63</v>
      </c>
      <c r="Q78">
        <v>0</v>
      </c>
      <c r="R78" s="38">
        <f>(C78+(P78))+Q78</f>
        <v>5532</v>
      </c>
      <c r="S78" s="39">
        <f>((D78)/((C78+R78)/2))*1000</f>
        <v>5.75177496180462</v>
      </c>
      <c r="T78" s="39">
        <f>((E78)/((C78+R78)/2))*1000</f>
        <v>14.01995146939876</v>
      </c>
      <c r="U78" s="39">
        <f>((O78)/((C78+R78)/2))*1000</f>
        <v>-3.055630448458704</v>
      </c>
      <c r="V78" s="39">
        <f>((H78-L78)/((C78+R78)/2))*1000</f>
        <v>-4.673317156466253</v>
      </c>
      <c r="W78" s="39">
        <f>((G78-K78)/((C78+R78)/2))*1000</f>
        <v>3.954345286240676</v>
      </c>
      <c r="X78" s="39">
        <f>((I78-M78)/((C78+R78)/2))*1000</f>
        <v>-2.3366585782331266</v>
      </c>
      <c r="Y78" s="39">
        <f>((F78)/((C78+R78)/2))*1000</f>
        <v>-8.268176507594141</v>
      </c>
      <c r="Z78" s="39">
        <f>((P78)/((C78+R78)/2))*1000</f>
        <v>-11.323806956052845</v>
      </c>
      <c r="AA78" s="39"/>
    </row>
    <row r="79" spans="1:26" s="37" customFormat="1" ht="12.75">
      <c r="A79">
        <v>45002</v>
      </c>
      <c r="B79" t="s">
        <v>30</v>
      </c>
      <c r="C79">
        <v>911</v>
      </c>
      <c r="D79">
        <v>2</v>
      </c>
      <c r="E79">
        <v>18</v>
      </c>
      <c r="F79">
        <v>-16</v>
      </c>
      <c r="G79">
        <v>5</v>
      </c>
      <c r="H79">
        <v>25</v>
      </c>
      <c r="I79">
        <v>0</v>
      </c>
      <c r="J79" s="38">
        <f t="shared" si="19"/>
        <v>30</v>
      </c>
      <c r="K79">
        <v>5</v>
      </c>
      <c r="L79">
        <v>20</v>
      </c>
      <c r="M79">
        <v>0</v>
      </c>
      <c r="N79" s="38">
        <f t="shared" si="20"/>
        <v>25</v>
      </c>
      <c r="O79" s="54">
        <f aca="true" t="shared" si="21" ref="O79:O94">(J79-N79)</f>
        <v>5</v>
      </c>
      <c r="P79" s="38">
        <f aca="true" t="shared" si="22" ref="P79:P94">(F79+(O79))</f>
        <v>-11</v>
      </c>
      <c r="Q79">
        <v>0</v>
      </c>
      <c r="R79" s="38">
        <f aca="true" t="shared" si="23" ref="R79:R94">(C79+(P79))+Q79</f>
        <v>900</v>
      </c>
      <c r="S79" s="39">
        <f aca="true" t="shared" si="24" ref="S79:S95">((D79)/((C79+R79)/2))*1000</f>
        <v>2.2087244616234125</v>
      </c>
      <c r="T79" s="39">
        <f aca="true" t="shared" si="25" ref="T79:T95">((E79)/((C79+R79)/2))*1000</f>
        <v>19.87852015461071</v>
      </c>
      <c r="U79" s="39">
        <f aca="true" t="shared" si="26" ref="U79:U95">((O79)/((C79+R79)/2))*1000</f>
        <v>5.521811154058531</v>
      </c>
      <c r="V79" s="39">
        <f aca="true" t="shared" si="27" ref="V79:V95">((H79-L79)/((C79+R79)/2))*1000</f>
        <v>5.521811154058531</v>
      </c>
      <c r="W79" s="39">
        <f aca="true" t="shared" si="28" ref="W79:W95">((G79-K79)/((C79+R79)/2))*1000</f>
        <v>0</v>
      </c>
      <c r="X79" s="39">
        <f aca="true" t="shared" si="29" ref="X79:X95">((I79-M79)/((C79+R79)/2))*1000</f>
        <v>0</v>
      </c>
      <c r="Y79" s="39">
        <f aca="true" t="shared" si="30" ref="Y79:Y95">((F79)/((C79+R79)/2))*1000</f>
        <v>-17.6697956929873</v>
      </c>
      <c r="Z79" s="39">
        <f aca="true" t="shared" si="31" ref="Z79:Z95">((P79)/((C79+R79)/2))*1000</f>
        <v>-12.14798453892877</v>
      </c>
    </row>
    <row r="80" spans="1:26" s="37" customFormat="1" ht="12.75">
      <c r="A80">
        <v>45003</v>
      </c>
      <c r="B80" t="s">
        <v>31</v>
      </c>
      <c r="C80">
        <v>32001</v>
      </c>
      <c r="D80">
        <v>167</v>
      </c>
      <c r="E80">
        <v>422</v>
      </c>
      <c r="F80">
        <v>-255</v>
      </c>
      <c r="G80">
        <v>172</v>
      </c>
      <c r="H80">
        <v>481</v>
      </c>
      <c r="I80">
        <v>12</v>
      </c>
      <c r="J80" s="38">
        <f t="shared" si="19"/>
        <v>665</v>
      </c>
      <c r="K80">
        <v>80</v>
      </c>
      <c r="L80">
        <v>502</v>
      </c>
      <c r="M80">
        <v>42</v>
      </c>
      <c r="N80" s="38">
        <f t="shared" si="20"/>
        <v>624</v>
      </c>
      <c r="O80" s="54">
        <f t="shared" si="21"/>
        <v>41</v>
      </c>
      <c r="P80" s="38">
        <f t="shared" si="22"/>
        <v>-214</v>
      </c>
      <c r="Q80">
        <v>-1</v>
      </c>
      <c r="R80" s="38">
        <f t="shared" si="23"/>
        <v>31786</v>
      </c>
      <c r="S80" s="39">
        <f t="shared" si="24"/>
        <v>5.236176650414661</v>
      </c>
      <c r="T80" s="39">
        <f t="shared" si="25"/>
        <v>13.231536206437049</v>
      </c>
      <c r="U80" s="39">
        <f t="shared" si="26"/>
        <v>1.2855283992035995</v>
      </c>
      <c r="V80" s="39">
        <f t="shared" si="27"/>
        <v>-0.6584413752018436</v>
      </c>
      <c r="W80" s="39">
        <f t="shared" si="28"/>
        <v>2.884600310408077</v>
      </c>
      <c r="X80" s="39">
        <f t="shared" si="29"/>
        <v>-0.9406305360026338</v>
      </c>
      <c r="Y80" s="39">
        <f t="shared" si="30"/>
        <v>-7.995359556022387</v>
      </c>
      <c r="Z80" s="39">
        <f t="shared" si="31"/>
        <v>-6.709831156818788</v>
      </c>
    </row>
    <row r="81" spans="1:26" s="37" customFormat="1" ht="12.75">
      <c r="A81">
        <v>45004</v>
      </c>
      <c r="B81" t="s">
        <v>32</v>
      </c>
      <c r="C81">
        <v>526</v>
      </c>
      <c r="D81">
        <v>6</v>
      </c>
      <c r="E81">
        <v>8</v>
      </c>
      <c r="F81">
        <v>-2</v>
      </c>
      <c r="G81">
        <v>5</v>
      </c>
      <c r="H81">
        <v>14</v>
      </c>
      <c r="I81">
        <v>0</v>
      </c>
      <c r="J81" s="38">
        <f t="shared" si="19"/>
        <v>19</v>
      </c>
      <c r="K81">
        <v>2</v>
      </c>
      <c r="L81">
        <v>20</v>
      </c>
      <c r="M81">
        <v>0</v>
      </c>
      <c r="N81" s="38">
        <f t="shared" si="20"/>
        <v>22</v>
      </c>
      <c r="O81" s="54">
        <f t="shared" si="21"/>
        <v>-3</v>
      </c>
      <c r="P81" s="38">
        <f t="shared" si="22"/>
        <v>-5</v>
      </c>
      <c r="Q81">
        <v>0</v>
      </c>
      <c r="R81" s="38">
        <f t="shared" si="23"/>
        <v>521</v>
      </c>
      <c r="S81" s="39">
        <f t="shared" si="24"/>
        <v>11.461318051575931</v>
      </c>
      <c r="T81" s="39">
        <f t="shared" si="25"/>
        <v>15.281757402101242</v>
      </c>
      <c r="U81" s="39">
        <f t="shared" si="26"/>
        <v>-5.730659025787966</v>
      </c>
      <c r="V81" s="39">
        <f t="shared" si="27"/>
        <v>-11.461318051575931</v>
      </c>
      <c r="W81" s="39">
        <f t="shared" si="28"/>
        <v>5.730659025787966</v>
      </c>
      <c r="X81" s="39">
        <f t="shared" si="29"/>
        <v>0</v>
      </c>
      <c r="Y81" s="39">
        <f t="shared" si="30"/>
        <v>-3.8204393505253105</v>
      </c>
      <c r="Z81" s="39">
        <f t="shared" si="31"/>
        <v>-9.551098376313277</v>
      </c>
    </row>
    <row r="82" spans="1:26" s="37" customFormat="1" ht="12.75">
      <c r="A82">
        <v>45005</v>
      </c>
      <c r="B82" t="s">
        <v>33</v>
      </c>
      <c r="C82">
        <v>353</v>
      </c>
      <c r="D82">
        <v>2</v>
      </c>
      <c r="E82">
        <v>13</v>
      </c>
      <c r="F82">
        <v>-11</v>
      </c>
      <c r="G82">
        <v>2</v>
      </c>
      <c r="H82">
        <v>16</v>
      </c>
      <c r="I82">
        <v>0</v>
      </c>
      <c r="J82" s="38">
        <f t="shared" si="19"/>
        <v>18</v>
      </c>
      <c r="K82">
        <v>2</v>
      </c>
      <c r="L82">
        <v>13</v>
      </c>
      <c r="M82">
        <v>0</v>
      </c>
      <c r="N82" s="38">
        <f t="shared" si="20"/>
        <v>15</v>
      </c>
      <c r="O82" s="54">
        <f t="shared" si="21"/>
        <v>3</v>
      </c>
      <c r="P82" s="38">
        <f t="shared" si="22"/>
        <v>-8</v>
      </c>
      <c r="Q82">
        <v>1</v>
      </c>
      <c r="R82" s="38">
        <f t="shared" si="23"/>
        <v>346</v>
      </c>
      <c r="S82" s="39">
        <f t="shared" si="24"/>
        <v>5.7224606580829755</v>
      </c>
      <c r="T82" s="39">
        <f t="shared" si="25"/>
        <v>37.19599427753934</v>
      </c>
      <c r="U82" s="39">
        <f t="shared" si="26"/>
        <v>8.583690987124463</v>
      </c>
      <c r="V82" s="39">
        <f t="shared" si="27"/>
        <v>8.583690987124463</v>
      </c>
      <c r="W82" s="39">
        <f t="shared" si="28"/>
        <v>0</v>
      </c>
      <c r="X82" s="39">
        <f t="shared" si="29"/>
        <v>0</v>
      </c>
      <c r="Y82" s="39">
        <f t="shared" si="30"/>
        <v>-31.473533619456365</v>
      </c>
      <c r="Z82" s="39">
        <f t="shared" si="31"/>
        <v>-22.889842632331902</v>
      </c>
    </row>
    <row r="83" spans="1:26" s="37" customFormat="1" ht="12.75">
      <c r="A83">
        <v>45006</v>
      </c>
      <c r="B83" t="s">
        <v>34</v>
      </c>
      <c r="C83">
        <v>1158</v>
      </c>
      <c r="D83">
        <v>3</v>
      </c>
      <c r="E83">
        <v>24</v>
      </c>
      <c r="F83">
        <v>-21</v>
      </c>
      <c r="G83">
        <v>8</v>
      </c>
      <c r="H83">
        <v>39</v>
      </c>
      <c r="I83">
        <v>0</v>
      </c>
      <c r="J83" s="38">
        <f t="shared" si="19"/>
        <v>47</v>
      </c>
      <c r="K83">
        <v>1</v>
      </c>
      <c r="L83">
        <v>32</v>
      </c>
      <c r="M83">
        <v>2</v>
      </c>
      <c r="N83" s="38">
        <f t="shared" si="20"/>
        <v>35</v>
      </c>
      <c r="O83" s="54">
        <f t="shared" si="21"/>
        <v>12</v>
      </c>
      <c r="P83" s="38">
        <f t="shared" si="22"/>
        <v>-9</v>
      </c>
      <c r="Q83">
        <v>-2</v>
      </c>
      <c r="R83" s="38">
        <f t="shared" si="23"/>
        <v>1147</v>
      </c>
      <c r="S83" s="39">
        <f t="shared" si="24"/>
        <v>2.6030368763557483</v>
      </c>
      <c r="T83" s="39">
        <f t="shared" si="25"/>
        <v>20.824295010845987</v>
      </c>
      <c r="U83" s="39">
        <f t="shared" si="26"/>
        <v>10.412147505422993</v>
      </c>
      <c r="V83" s="39">
        <f t="shared" si="27"/>
        <v>6.073752711496746</v>
      </c>
      <c r="W83" s="39">
        <f t="shared" si="28"/>
        <v>6.073752711496746</v>
      </c>
      <c r="X83" s="39">
        <f t="shared" si="29"/>
        <v>-1.7353579175704987</v>
      </c>
      <c r="Y83" s="39">
        <f t="shared" si="30"/>
        <v>-18.22125813449024</v>
      </c>
      <c r="Z83" s="39">
        <f t="shared" si="31"/>
        <v>-7.809110629067246</v>
      </c>
    </row>
    <row r="84" spans="1:26" s="37" customFormat="1" ht="12.75">
      <c r="A84">
        <v>45007</v>
      </c>
      <c r="B84" t="s">
        <v>35</v>
      </c>
      <c r="C84">
        <v>3899</v>
      </c>
      <c r="D84">
        <v>12</v>
      </c>
      <c r="E84">
        <v>76</v>
      </c>
      <c r="F84">
        <v>-64</v>
      </c>
      <c r="G84">
        <v>19</v>
      </c>
      <c r="H84">
        <v>68</v>
      </c>
      <c r="I84">
        <v>0</v>
      </c>
      <c r="J84" s="38">
        <f t="shared" si="19"/>
        <v>87</v>
      </c>
      <c r="K84">
        <v>13</v>
      </c>
      <c r="L84">
        <v>74</v>
      </c>
      <c r="M84">
        <v>7</v>
      </c>
      <c r="N84" s="38">
        <f t="shared" si="20"/>
        <v>94</v>
      </c>
      <c r="O84" s="54">
        <f t="shared" si="21"/>
        <v>-7</v>
      </c>
      <c r="P84" s="38">
        <f t="shared" si="22"/>
        <v>-71</v>
      </c>
      <c r="Q84">
        <v>3</v>
      </c>
      <c r="R84" s="38">
        <f t="shared" si="23"/>
        <v>3831</v>
      </c>
      <c r="S84" s="39">
        <f t="shared" si="24"/>
        <v>3.1047865459249677</v>
      </c>
      <c r="T84" s="39">
        <f t="shared" si="25"/>
        <v>19.66364812419146</v>
      </c>
      <c r="U84" s="39">
        <f t="shared" si="26"/>
        <v>-1.8111254851228977</v>
      </c>
      <c r="V84" s="39">
        <f t="shared" si="27"/>
        <v>-1.5523932729624839</v>
      </c>
      <c r="W84" s="39">
        <f t="shared" si="28"/>
        <v>1.5523932729624839</v>
      </c>
      <c r="X84" s="39">
        <f t="shared" si="29"/>
        <v>-1.8111254851228977</v>
      </c>
      <c r="Y84" s="39">
        <f t="shared" si="30"/>
        <v>-16.558861578266495</v>
      </c>
      <c r="Z84" s="39">
        <f t="shared" si="31"/>
        <v>-18.36998706338939</v>
      </c>
    </row>
    <row r="85" spans="1:26" s="37" customFormat="1" ht="12.75">
      <c r="A85">
        <v>45008</v>
      </c>
      <c r="B85" t="s">
        <v>36</v>
      </c>
      <c r="C85">
        <v>2352</v>
      </c>
      <c r="D85">
        <v>5</v>
      </c>
      <c r="E85">
        <v>18</v>
      </c>
      <c r="F85">
        <v>-13</v>
      </c>
      <c r="G85">
        <v>12</v>
      </c>
      <c r="H85">
        <v>118</v>
      </c>
      <c r="I85">
        <v>1</v>
      </c>
      <c r="J85" s="38">
        <f t="shared" si="19"/>
        <v>131</v>
      </c>
      <c r="K85">
        <v>8</v>
      </c>
      <c r="L85">
        <v>69</v>
      </c>
      <c r="M85">
        <v>0</v>
      </c>
      <c r="N85" s="38">
        <f t="shared" si="20"/>
        <v>77</v>
      </c>
      <c r="O85" s="54">
        <f t="shared" si="21"/>
        <v>54</v>
      </c>
      <c r="P85" s="38">
        <f t="shared" si="22"/>
        <v>41</v>
      </c>
      <c r="Q85">
        <v>-2</v>
      </c>
      <c r="R85" s="38">
        <f t="shared" si="23"/>
        <v>2391</v>
      </c>
      <c r="S85" s="39">
        <f t="shared" si="24"/>
        <v>2.108370229812355</v>
      </c>
      <c r="T85" s="39">
        <f t="shared" si="25"/>
        <v>7.590132827324478</v>
      </c>
      <c r="U85" s="39">
        <f t="shared" si="26"/>
        <v>22.770398481973434</v>
      </c>
      <c r="V85" s="39">
        <f t="shared" si="27"/>
        <v>20.66202825216108</v>
      </c>
      <c r="W85" s="39">
        <f t="shared" si="28"/>
        <v>1.686696183849884</v>
      </c>
      <c r="X85" s="39">
        <f t="shared" si="29"/>
        <v>0.421674045962471</v>
      </c>
      <c r="Y85" s="39">
        <f t="shared" si="30"/>
        <v>-5.481762597512123</v>
      </c>
      <c r="Z85" s="39">
        <f t="shared" si="31"/>
        <v>17.28863588446131</v>
      </c>
    </row>
    <row r="86" spans="1:26" s="37" customFormat="1" ht="12.75">
      <c r="A86">
        <v>45009</v>
      </c>
      <c r="B86" t="s">
        <v>37</v>
      </c>
      <c r="C86">
        <v>2447</v>
      </c>
      <c r="D86">
        <v>15</v>
      </c>
      <c r="E86">
        <v>31</v>
      </c>
      <c r="F86">
        <v>-16</v>
      </c>
      <c r="G86">
        <v>11</v>
      </c>
      <c r="H86">
        <v>84</v>
      </c>
      <c r="I86">
        <v>1</v>
      </c>
      <c r="J86" s="38">
        <f t="shared" si="19"/>
        <v>96</v>
      </c>
      <c r="K86">
        <v>7</v>
      </c>
      <c r="L86">
        <v>68</v>
      </c>
      <c r="M86">
        <v>0</v>
      </c>
      <c r="N86" s="38">
        <f t="shared" si="20"/>
        <v>75</v>
      </c>
      <c r="O86" s="54">
        <f t="shared" si="21"/>
        <v>21</v>
      </c>
      <c r="P86" s="38">
        <f t="shared" si="22"/>
        <v>5</v>
      </c>
      <c r="Q86">
        <v>-2</v>
      </c>
      <c r="R86" s="38">
        <f t="shared" si="23"/>
        <v>2450</v>
      </c>
      <c r="S86" s="39">
        <f t="shared" si="24"/>
        <v>6.12619971411068</v>
      </c>
      <c r="T86" s="39">
        <f t="shared" si="25"/>
        <v>12.660812742495406</v>
      </c>
      <c r="U86" s="39">
        <f t="shared" si="26"/>
        <v>8.576679599754952</v>
      </c>
      <c r="V86" s="39">
        <f t="shared" si="27"/>
        <v>6.534613028384725</v>
      </c>
      <c r="W86" s="39">
        <f t="shared" si="28"/>
        <v>1.6336532570961813</v>
      </c>
      <c r="X86" s="39">
        <f t="shared" si="29"/>
        <v>0.4084133142740453</v>
      </c>
      <c r="Y86" s="39">
        <f t="shared" si="30"/>
        <v>-6.534613028384725</v>
      </c>
      <c r="Z86" s="39">
        <f t="shared" si="31"/>
        <v>2.042066571370227</v>
      </c>
    </row>
    <row r="87" spans="1:26" s="37" customFormat="1" ht="12.75">
      <c r="A87">
        <v>45010</v>
      </c>
      <c r="B87" t="s">
        <v>38</v>
      </c>
      <c r="C87">
        <v>35182</v>
      </c>
      <c r="D87">
        <v>175</v>
      </c>
      <c r="E87">
        <v>423</v>
      </c>
      <c r="F87">
        <v>-248</v>
      </c>
      <c r="G87">
        <v>164</v>
      </c>
      <c r="H87">
        <v>533</v>
      </c>
      <c r="I87">
        <v>31</v>
      </c>
      <c r="J87" s="38">
        <f t="shared" si="19"/>
        <v>728</v>
      </c>
      <c r="K87">
        <v>55</v>
      </c>
      <c r="L87">
        <v>545</v>
      </c>
      <c r="M87">
        <v>82</v>
      </c>
      <c r="N87" s="38">
        <f t="shared" si="20"/>
        <v>682</v>
      </c>
      <c r="O87" s="54">
        <f t="shared" si="21"/>
        <v>46</v>
      </c>
      <c r="P87" s="38">
        <f t="shared" si="22"/>
        <v>-202</v>
      </c>
      <c r="Q87">
        <v>10</v>
      </c>
      <c r="R87" s="38">
        <f t="shared" si="23"/>
        <v>34990</v>
      </c>
      <c r="S87" s="39">
        <f t="shared" si="24"/>
        <v>4.987744399475575</v>
      </c>
      <c r="T87" s="39">
        <f t="shared" si="25"/>
        <v>12.056090748446675</v>
      </c>
      <c r="U87" s="39">
        <f t="shared" si="26"/>
        <v>1.311064242147865</v>
      </c>
      <c r="V87" s="39">
        <f t="shared" si="27"/>
        <v>-0.3420167588211822</v>
      </c>
      <c r="W87" s="39">
        <f t="shared" si="28"/>
        <v>3.106652225959072</v>
      </c>
      <c r="X87" s="39">
        <f t="shared" si="29"/>
        <v>-1.4535712249900246</v>
      </c>
      <c r="Y87" s="39">
        <f t="shared" si="30"/>
        <v>-7.0683463489711</v>
      </c>
      <c r="Z87" s="39">
        <f t="shared" si="31"/>
        <v>-5.757282106823234</v>
      </c>
    </row>
    <row r="88" spans="1:26" s="37" customFormat="1" ht="12.75">
      <c r="A88">
        <v>45011</v>
      </c>
      <c r="B88" t="s">
        <v>39</v>
      </c>
      <c r="C88">
        <v>5258</v>
      </c>
      <c r="D88">
        <v>26</v>
      </c>
      <c r="E88">
        <v>61</v>
      </c>
      <c r="F88">
        <v>-35</v>
      </c>
      <c r="G88">
        <v>25</v>
      </c>
      <c r="H88">
        <v>139</v>
      </c>
      <c r="I88">
        <v>2</v>
      </c>
      <c r="J88" s="38">
        <f t="shared" si="19"/>
        <v>166</v>
      </c>
      <c r="K88">
        <v>14</v>
      </c>
      <c r="L88">
        <v>135</v>
      </c>
      <c r="M88">
        <v>8</v>
      </c>
      <c r="N88" s="38">
        <f t="shared" si="20"/>
        <v>157</v>
      </c>
      <c r="O88" s="54">
        <f t="shared" si="21"/>
        <v>9</v>
      </c>
      <c r="P88" s="38">
        <f t="shared" si="22"/>
        <v>-26</v>
      </c>
      <c r="Q88">
        <v>2</v>
      </c>
      <c r="R88" s="38">
        <f t="shared" si="23"/>
        <v>5234</v>
      </c>
      <c r="S88" s="39">
        <f t="shared" si="24"/>
        <v>4.956157072054898</v>
      </c>
      <c r="T88" s="39">
        <f t="shared" si="25"/>
        <v>11.627906976744185</v>
      </c>
      <c r="U88" s="39">
        <f t="shared" si="26"/>
        <v>1.715592832634388</v>
      </c>
      <c r="V88" s="39">
        <f t="shared" si="27"/>
        <v>0.7624857033930614</v>
      </c>
      <c r="W88" s="39">
        <f t="shared" si="28"/>
        <v>2.0968356843309186</v>
      </c>
      <c r="X88" s="39">
        <f t="shared" si="29"/>
        <v>-1.143728555089592</v>
      </c>
      <c r="Y88" s="39">
        <f t="shared" si="30"/>
        <v>-6.671749904689287</v>
      </c>
      <c r="Z88" s="39">
        <f t="shared" si="31"/>
        <v>-4.956157072054898</v>
      </c>
    </row>
    <row r="89" spans="1:26" s="37" customFormat="1" ht="12.75">
      <c r="A89">
        <v>45012</v>
      </c>
      <c r="B89" t="s">
        <v>40</v>
      </c>
      <c r="C89">
        <v>1195</v>
      </c>
      <c r="D89">
        <v>7</v>
      </c>
      <c r="E89">
        <v>31</v>
      </c>
      <c r="F89">
        <v>-24</v>
      </c>
      <c r="G89">
        <v>4</v>
      </c>
      <c r="H89">
        <v>29</v>
      </c>
      <c r="I89">
        <v>0</v>
      </c>
      <c r="J89" s="38">
        <f t="shared" si="19"/>
        <v>33</v>
      </c>
      <c r="K89">
        <v>6</v>
      </c>
      <c r="L89">
        <v>29</v>
      </c>
      <c r="M89">
        <v>2</v>
      </c>
      <c r="N89" s="38">
        <f t="shared" si="20"/>
        <v>37</v>
      </c>
      <c r="O89" s="54">
        <f t="shared" si="21"/>
        <v>-4</v>
      </c>
      <c r="P89" s="38">
        <f t="shared" si="22"/>
        <v>-28</v>
      </c>
      <c r="Q89">
        <v>2</v>
      </c>
      <c r="R89" s="38">
        <f t="shared" si="23"/>
        <v>1169</v>
      </c>
      <c r="S89" s="39">
        <f t="shared" si="24"/>
        <v>5.922165820642978</v>
      </c>
      <c r="T89" s="39">
        <f t="shared" si="25"/>
        <v>26.22673434856176</v>
      </c>
      <c r="U89" s="39">
        <f t="shared" si="26"/>
        <v>-3.3840947546531304</v>
      </c>
      <c r="V89" s="39">
        <f t="shared" si="27"/>
        <v>0</v>
      </c>
      <c r="W89" s="39">
        <f t="shared" si="28"/>
        <v>-1.6920473773265652</v>
      </c>
      <c r="X89" s="39">
        <f t="shared" si="29"/>
        <v>-1.6920473773265652</v>
      </c>
      <c r="Y89" s="39">
        <f t="shared" si="30"/>
        <v>-20.30456852791878</v>
      </c>
      <c r="Z89" s="39">
        <f t="shared" si="31"/>
        <v>-23.688663282571913</v>
      </c>
    </row>
    <row r="90" spans="1:26" s="37" customFormat="1" ht="12.75">
      <c r="A90">
        <v>45013</v>
      </c>
      <c r="B90" t="s">
        <v>41</v>
      </c>
      <c r="C90">
        <v>1060</v>
      </c>
      <c r="D90">
        <v>0</v>
      </c>
      <c r="E90">
        <v>10</v>
      </c>
      <c r="F90">
        <v>-10</v>
      </c>
      <c r="G90">
        <v>7</v>
      </c>
      <c r="H90">
        <v>44</v>
      </c>
      <c r="I90">
        <v>0</v>
      </c>
      <c r="J90" s="38">
        <f t="shared" si="19"/>
        <v>51</v>
      </c>
      <c r="K90">
        <v>6</v>
      </c>
      <c r="L90">
        <v>33</v>
      </c>
      <c r="M90">
        <v>2</v>
      </c>
      <c r="N90" s="38">
        <f t="shared" si="20"/>
        <v>41</v>
      </c>
      <c r="O90" s="54">
        <f t="shared" si="21"/>
        <v>10</v>
      </c>
      <c r="P90" s="38">
        <f t="shared" si="22"/>
        <v>0</v>
      </c>
      <c r="Q90">
        <v>0</v>
      </c>
      <c r="R90" s="38">
        <f t="shared" si="23"/>
        <v>1060</v>
      </c>
      <c r="S90" s="39">
        <f t="shared" si="24"/>
        <v>0</v>
      </c>
      <c r="T90" s="39">
        <f t="shared" si="25"/>
        <v>9.433962264150942</v>
      </c>
      <c r="U90" s="39">
        <f t="shared" si="26"/>
        <v>9.433962264150942</v>
      </c>
      <c r="V90" s="39">
        <f t="shared" si="27"/>
        <v>10.377358490566037</v>
      </c>
      <c r="W90" s="39">
        <f t="shared" si="28"/>
        <v>0.9433962264150944</v>
      </c>
      <c r="X90" s="39">
        <f t="shared" si="29"/>
        <v>-1.8867924528301887</v>
      </c>
      <c r="Y90" s="39">
        <f t="shared" si="30"/>
        <v>-9.433962264150942</v>
      </c>
      <c r="Z90" s="39">
        <f t="shared" si="31"/>
        <v>0</v>
      </c>
    </row>
    <row r="91" spans="1:26" s="37" customFormat="1" ht="12.75">
      <c r="A91">
        <v>45014</v>
      </c>
      <c r="B91" t="s">
        <v>42</v>
      </c>
      <c r="C91">
        <v>3802</v>
      </c>
      <c r="D91">
        <v>19</v>
      </c>
      <c r="E91">
        <v>71</v>
      </c>
      <c r="F91">
        <v>-52</v>
      </c>
      <c r="G91">
        <v>12</v>
      </c>
      <c r="H91">
        <v>77</v>
      </c>
      <c r="I91">
        <v>2</v>
      </c>
      <c r="J91" s="38">
        <f t="shared" si="19"/>
        <v>91</v>
      </c>
      <c r="K91">
        <v>21</v>
      </c>
      <c r="L91">
        <v>75</v>
      </c>
      <c r="M91">
        <v>0</v>
      </c>
      <c r="N91" s="38">
        <f t="shared" si="20"/>
        <v>96</v>
      </c>
      <c r="O91" s="54">
        <f t="shared" si="21"/>
        <v>-5</v>
      </c>
      <c r="P91" s="38">
        <f t="shared" si="22"/>
        <v>-57</v>
      </c>
      <c r="Q91">
        <v>0</v>
      </c>
      <c r="R91" s="38">
        <f t="shared" si="23"/>
        <v>3745</v>
      </c>
      <c r="S91" s="39">
        <f t="shared" si="24"/>
        <v>5.0351132900490265</v>
      </c>
      <c r="T91" s="39">
        <f t="shared" si="25"/>
        <v>18.81542334702531</v>
      </c>
      <c r="U91" s="39">
        <f t="shared" si="26"/>
        <v>-1.3250298131707963</v>
      </c>
      <c r="V91" s="39">
        <f t="shared" si="27"/>
        <v>0.5300119252683185</v>
      </c>
      <c r="W91" s="39">
        <f t="shared" si="28"/>
        <v>-2.3850536637074335</v>
      </c>
      <c r="X91" s="39">
        <f t="shared" si="29"/>
        <v>0.5300119252683185</v>
      </c>
      <c r="Y91" s="39">
        <f t="shared" si="30"/>
        <v>-13.780310056976282</v>
      </c>
      <c r="Z91" s="39">
        <f t="shared" si="31"/>
        <v>-15.105339870147079</v>
      </c>
    </row>
    <row r="92" spans="1:26" s="37" customFormat="1" ht="12.75">
      <c r="A92">
        <v>45015</v>
      </c>
      <c r="B92" t="s">
        <v>43</v>
      </c>
      <c r="C92">
        <v>987</v>
      </c>
      <c r="D92">
        <v>4</v>
      </c>
      <c r="E92">
        <v>13</v>
      </c>
      <c r="F92">
        <v>-9</v>
      </c>
      <c r="G92">
        <v>5</v>
      </c>
      <c r="H92">
        <v>23</v>
      </c>
      <c r="I92">
        <v>0</v>
      </c>
      <c r="J92" s="38">
        <f t="shared" si="19"/>
        <v>28</v>
      </c>
      <c r="K92">
        <v>1</v>
      </c>
      <c r="L92">
        <v>31</v>
      </c>
      <c r="M92">
        <v>1</v>
      </c>
      <c r="N92" s="38">
        <f t="shared" si="20"/>
        <v>33</v>
      </c>
      <c r="O92" s="54">
        <f t="shared" si="21"/>
        <v>-5</v>
      </c>
      <c r="P92" s="38">
        <f t="shared" si="22"/>
        <v>-14</v>
      </c>
      <c r="Q92">
        <v>-1</v>
      </c>
      <c r="R92" s="38">
        <f t="shared" si="23"/>
        <v>972</v>
      </c>
      <c r="S92" s="39">
        <f t="shared" si="24"/>
        <v>4.083716181725371</v>
      </c>
      <c r="T92" s="39">
        <f t="shared" si="25"/>
        <v>13.272077590607452</v>
      </c>
      <c r="U92" s="39">
        <f t="shared" si="26"/>
        <v>-5.104645227156713</v>
      </c>
      <c r="V92" s="39">
        <f t="shared" si="27"/>
        <v>-8.167432363450741</v>
      </c>
      <c r="W92" s="39">
        <f t="shared" si="28"/>
        <v>4.083716181725371</v>
      </c>
      <c r="X92" s="39">
        <f t="shared" si="29"/>
        <v>-1.0209290454313427</v>
      </c>
      <c r="Y92" s="39">
        <f t="shared" si="30"/>
        <v>-9.188361408882084</v>
      </c>
      <c r="Z92" s="39">
        <f t="shared" si="31"/>
        <v>-14.293006636038795</v>
      </c>
    </row>
    <row r="93" spans="1:26" s="37" customFormat="1" ht="12.75">
      <c r="A93">
        <v>45016</v>
      </c>
      <c r="B93" t="s">
        <v>44</v>
      </c>
      <c r="C93">
        <v>2364</v>
      </c>
      <c r="D93">
        <v>10</v>
      </c>
      <c r="E93">
        <v>47</v>
      </c>
      <c r="F93">
        <v>-37</v>
      </c>
      <c r="G93">
        <v>14</v>
      </c>
      <c r="H93">
        <v>85</v>
      </c>
      <c r="I93">
        <v>1</v>
      </c>
      <c r="J93" s="38">
        <f t="shared" si="19"/>
        <v>100</v>
      </c>
      <c r="K93">
        <v>9</v>
      </c>
      <c r="L93">
        <v>72</v>
      </c>
      <c r="M93">
        <v>1</v>
      </c>
      <c r="N93" s="38">
        <f t="shared" si="20"/>
        <v>82</v>
      </c>
      <c r="O93" s="54">
        <f t="shared" si="21"/>
        <v>18</v>
      </c>
      <c r="P93" s="38">
        <f t="shared" si="22"/>
        <v>-19</v>
      </c>
      <c r="Q93">
        <v>-5</v>
      </c>
      <c r="R93" s="38">
        <f t="shared" si="23"/>
        <v>2340</v>
      </c>
      <c r="S93" s="39">
        <f t="shared" si="24"/>
        <v>4.251700680272109</v>
      </c>
      <c r="T93" s="39">
        <f t="shared" si="25"/>
        <v>19.982993197278912</v>
      </c>
      <c r="U93" s="39">
        <f t="shared" si="26"/>
        <v>7.653061224489796</v>
      </c>
      <c r="V93" s="39">
        <f t="shared" si="27"/>
        <v>5.5272108843537415</v>
      </c>
      <c r="W93" s="39">
        <f t="shared" si="28"/>
        <v>2.1258503401360547</v>
      </c>
      <c r="X93" s="39">
        <f t="shared" si="29"/>
        <v>0</v>
      </c>
      <c r="Y93" s="39">
        <f t="shared" si="30"/>
        <v>-15.731292517006803</v>
      </c>
      <c r="Z93" s="39">
        <f t="shared" si="31"/>
        <v>-8.078231292517007</v>
      </c>
    </row>
    <row r="94" spans="1:26" s="37" customFormat="1" ht="12.75">
      <c r="A94">
        <v>45017</v>
      </c>
      <c r="B94" t="s">
        <v>45</v>
      </c>
      <c r="C94">
        <v>524</v>
      </c>
      <c r="D94">
        <v>0</v>
      </c>
      <c r="E94">
        <v>16</v>
      </c>
      <c r="F94">
        <v>-16</v>
      </c>
      <c r="G94">
        <v>1</v>
      </c>
      <c r="H94">
        <v>20</v>
      </c>
      <c r="I94">
        <v>1</v>
      </c>
      <c r="J94" s="38">
        <f t="shared" si="19"/>
        <v>22</v>
      </c>
      <c r="K94">
        <v>1</v>
      </c>
      <c r="L94">
        <v>10</v>
      </c>
      <c r="M94">
        <v>0</v>
      </c>
      <c r="N94" s="38">
        <f t="shared" si="20"/>
        <v>11</v>
      </c>
      <c r="O94" s="54">
        <f t="shared" si="21"/>
        <v>11</v>
      </c>
      <c r="P94" s="38">
        <f t="shared" si="22"/>
        <v>-5</v>
      </c>
      <c r="Q94">
        <v>0</v>
      </c>
      <c r="R94" s="38">
        <f t="shared" si="23"/>
        <v>519</v>
      </c>
      <c r="S94" s="39">
        <f t="shared" si="24"/>
        <v>0</v>
      </c>
      <c r="T94" s="39">
        <f t="shared" si="25"/>
        <v>30.680728667305846</v>
      </c>
      <c r="U94" s="39">
        <f t="shared" si="26"/>
        <v>21.09300095877277</v>
      </c>
      <c r="V94" s="39">
        <f t="shared" si="27"/>
        <v>19.175455417066157</v>
      </c>
      <c r="W94" s="39">
        <f t="shared" si="28"/>
        <v>0</v>
      </c>
      <c r="X94" s="39">
        <f t="shared" si="29"/>
        <v>1.9175455417066154</v>
      </c>
      <c r="Y94" s="39">
        <f t="shared" si="30"/>
        <v>-30.680728667305846</v>
      </c>
      <c r="Z94" s="39">
        <f t="shared" si="31"/>
        <v>-9.587727708533079</v>
      </c>
    </row>
    <row r="95" spans="1:26" s="37" customFormat="1" ht="12">
      <c r="A95" s="49"/>
      <c r="B95" s="50" t="s">
        <v>46</v>
      </c>
      <c r="C95" s="63">
        <f aca="true" t="shared" si="32" ref="C95:R95">SUM(C78:C94)</f>
        <v>99614</v>
      </c>
      <c r="D95" s="63">
        <f t="shared" si="32"/>
        <v>485</v>
      </c>
      <c r="E95" s="63">
        <f t="shared" si="32"/>
        <v>1360</v>
      </c>
      <c r="F95" s="63">
        <f t="shared" si="32"/>
        <v>-875</v>
      </c>
      <c r="G95" s="63">
        <f t="shared" si="32"/>
        <v>493</v>
      </c>
      <c r="H95" s="63">
        <f t="shared" si="32"/>
        <v>1960</v>
      </c>
      <c r="I95" s="63">
        <f t="shared" si="32"/>
        <v>51</v>
      </c>
      <c r="J95" s="63">
        <f t="shared" si="32"/>
        <v>2504</v>
      </c>
      <c r="K95" s="63">
        <f t="shared" si="32"/>
        <v>236</v>
      </c>
      <c r="L95" s="63">
        <f t="shared" si="32"/>
        <v>1919</v>
      </c>
      <c r="M95" s="63">
        <f t="shared" si="32"/>
        <v>160</v>
      </c>
      <c r="N95" s="63">
        <f t="shared" si="32"/>
        <v>2315</v>
      </c>
      <c r="O95" s="63">
        <f t="shared" si="32"/>
        <v>189</v>
      </c>
      <c r="P95" s="63">
        <f t="shared" si="32"/>
        <v>-686</v>
      </c>
      <c r="Q95" s="63">
        <f t="shared" si="32"/>
        <v>5</v>
      </c>
      <c r="R95" s="63">
        <f t="shared" si="32"/>
        <v>98933</v>
      </c>
      <c r="S95" s="62">
        <f t="shared" si="24"/>
        <v>4.885493107425446</v>
      </c>
      <c r="T95" s="62">
        <f t="shared" si="25"/>
        <v>13.699527064120838</v>
      </c>
      <c r="U95" s="62">
        <f t="shared" si="26"/>
        <v>1.9038313346462048</v>
      </c>
      <c r="V95" s="62">
        <f t="shared" si="27"/>
        <v>0.4130004482565841</v>
      </c>
      <c r="W95" s="62">
        <f t="shared" si="28"/>
        <v>2.588807687852247</v>
      </c>
      <c r="X95" s="62">
        <f t="shared" si="29"/>
        <v>-1.0979768014626259</v>
      </c>
      <c r="Y95" s="62">
        <f t="shared" si="30"/>
        <v>-8.814033956695392</v>
      </c>
      <c r="Z95" s="62">
        <f t="shared" si="31"/>
        <v>-6.910202622049187</v>
      </c>
    </row>
    <row r="96" s="37" customFormat="1" ht="12">
      <c r="A96" s="31" t="s">
        <v>305</v>
      </c>
    </row>
    <row r="97" s="37" customFormat="1" ht="12"/>
    <row r="98" spans="1:10" s="37" customFormat="1" ht="63" customHeight="1">
      <c r="A98" s="64" t="s">
        <v>312</v>
      </c>
      <c r="B98" s="65"/>
      <c r="C98" s="65"/>
      <c r="D98" s="65"/>
      <c r="E98" s="65"/>
      <c r="F98" s="65"/>
      <c r="G98" s="65"/>
      <c r="H98" s="65"/>
      <c r="I98" s="65"/>
      <c r="J98" s="65"/>
    </row>
    <row r="99" s="37" customFormat="1" ht="12"/>
    <row r="100" s="37" customFormat="1" ht="13.5">
      <c r="A100" s="56" t="s">
        <v>313</v>
      </c>
    </row>
    <row r="101" s="37" customFormat="1" ht="12"/>
    <row r="102" s="37" customFormat="1" ht="13.5">
      <c r="A102" s="56" t="s">
        <v>323</v>
      </c>
    </row>
    <row r="103" spans="1:26" ht="12">
      <c r="A103" s="26"/>
      <c r="B103" s="27"/>
      <c r="C103" s="26"/>
      <c r="D103" s="26"/>
      <c r="E103" s="26"/>
      <c r="F103" s="26"/>
      <c r="G103" s="26"/>
      <c r="H103" s="26"/>
      <c r="I103" s="26"/>
      <c r="J103" s="26"/>
      <c r="K103" s="26"/>
      <c r="L103" s="26"/>
      <c r="M103" s="26"/>
      <c r="N103" s="26"/>
      <c r="O103" s="26"/>
      <c r="P103" s="26"/>
      <c r="Q103" s="26"/>
      <c r="R103" s="26"/>
      <c r="S103" s="28"/>
      <c r="T103" s="28"/>
      <c r="U103" s="28"/>
      <c r="V103" s="28"/>
      <c r="W103" s="28"/>
      <c r="X103" s="28"/>
      <c r="Y103" s="28"/>
      <c r="Z103" s="28"/>
    </row>
    <row r="104" spans="1:26" ht="12">
      <c r="A104" s="26"/>
      <c r="B104" s="27"/>
      <c r="C104" s="26"/>
      <c r="D104" s="26"/>
      <c r="E104" s="26"/>
      <c r="F104" s="26"/>
      <c r="G104" s="26"/>
      <c r="H104" s="26"/>
      <c r="I104" s="26"/>
      <c r="J104" s="26"/>
      <c r="K104" s="26"/>
      <c r="L104" s="26"/>
      <c r="M104" s="26"/>
      <c r="N104" s="26"/>
      <c r="O104" s="26"/>
      <c r="P104" s="26"/>
      <c r="Q104" s="26"/>
      <c r="R104" s="26"/>
      <c r="S104" s="28"/>
      <c r="T104" s="28"/>
      <c r="U104" s="28"/>
      <c r="V104" s="28"/>
      <c r="W104" s="28"/>
      <c r="X104" s="28"/>
      <c r="Y104" s="28"/>
      <c r="Z104" s="28"/>
    </row>
    <row r="105" spans="1:26" ht="12">
      <c r="A105" s="26"/>
      <c r="B105" s="27"/>
      <c r="C105" s="26"/>
      <c r="D105" s="26"/>
      <c r="E105" s="26"/>
      <c r="F105" s="26"/>
      <c r="G105" s="26"/>
      <c r="H105" s="26"/>
      <c r="I105" s="26"/>
      <c r="J105" s="26"/>
      <c r="K105" s="26"/>
      <c r="L105" s="26"/>
      <c r="M105" s="26"/>
      <c r="N105" s="26"/>
      <c r="O105" s="26"/>
      <c r="P105" s="26"/>
      <c r="Q105" s="26"/>
      <c r="R105" s="26"/>
      <c r="S105" s="28"/>
      <c r="T105" s="28"/>
      <c r="U105" s="28"/>
      <c r="V105" s="28"/>
      <c r="W105" s="28"/>
      <c r="X105" s="28"/>
      <c r="Y105" s="28"/>
      <c r="Z105" s="28"/>
    </row>
    <row r="106" spans="1:26" ht="12">
      <c r="A106" s="26"/>
      <c r="B106" s="27"/>
      <c r="C106" s="26"/>
      <c r="D106" s="26"/>
      <c r="E106" s="26"/>
      <c r="F106" s="26"/>
      <c r="G106" s="26"/>
      <c r="H106" s="26"/>
      <c r="I106" s="26"/>
      <c r="J106" s="26"/>
      <c r="K106" s="26"/>
      <c r="L106" s="26"/>
      <c r="M106" s="26"/>
      <c r="N106" s="26"/>
      <c r="O106" s="26"/>
      <c r="P106" s="26"/>
      <c r="Q106" s="26"/>
      <c r="R106" s="26"/>
      <c r="S106" s="28"/>
      <c r="T106" s="28"/>
      <c r="U106" s="28"/>
      <c r="V106" s="28"/>
      <c r="W106" s="28"/>
      <c r="X106" s="28"/>
      <c r="Y106" s="28"/>
      <c r="Z106" s="28"/>
    </row>
    <row r="107" spans="1:26" ht="12">
      <c r="A107" s="26"/>
      <c r="B107" s="27"/>
      <c r="C107" s="26"/>
      <c r="D107" s="26"/>
      <c r="E107" s="26"/>
      <c r="F107" s="26"/>
      <c r="G107" s="26"/>
      <c r="H107" s="26"/>
      <c r="I107" s="26"/>
      <c r="J107" s="26"/>
      <c r="K107" s="26"/>
      <c r="L107" s="26"/>
      <c r="M107" s="26"/>
      <c r="N107" s="26"/>
      <c r="O107" s="26"/>
      <c r="P107" s="26"/>
      <c r="Q107" s="26"/>
      <c r="R107" s="26"/>
      <c r="S107" s="28"/>
      <c r="T107" s="28"/>
      <c r="U107" s="28"/>
      <c r="V107" s="28"/>
      <c r="W107" s="28"/>
      <c r="X107" s="28"/>
      <c r="Y107" s="28"/>
      <c r="Z107" s="28"/>
    </row>
    <row r="108" spans="1:26" ht="12">
      <c r="A108" s="26"/>
      <c r="B108" s="27"/>
      <c r="C108" s="26"/>
      <c r="D108" s="26"/>
      <c r="E108" s="26"/>
      <c r="F108" s="26"/>
      <c r="G108" s="26"/>
      <c r="H108" s="26"/>
      <c r="I108" s="26"/>
      <c r="J108" s="26"/>
      <c r="K108" s="26"/>
      <c r="L108" s="26"/>
      <c r="M108" s="26"/>
      <c r="N108" s="26"/>
      <c r="O108" s="26"/>
      <c r="P108" s="26"/>
      <c r="Q108" s="26"/>
      <c r="R108" s="26"/>
      <c r="S108" s="28"/>
      <c r="T108" s="28"/>
      <c r="U108" s="28"/>
      <c r="V108" s="28"/>
      <c r="W108" s="28"/>
      <c r="X108" s="28"/>
      <c r="Y108" s="28"/>
      <c r="Z108" s="28"/>
    </row>
    <row r="109" spans="1:26" ht="12">
      <c r="A109" s="26"/>
      <c r="B109" s="27"/>
      <c r="C109" s="26"/>
      <c r="D109" s="26"/>
      <c r="E109" s="26"/>
      <c r="F109" s="26"/>
      <c r="G109" s="26"/>
      <c r="H109" s="26"/>
      <c r="I109" s="26"/>
      <c r="J109" s="26"/>
      <c r="K109" s="26"/>
      <c r="L109" s="26"/>
      <c r="M109" s="26"/>
      <c r="N109" s="26"/>
      <c r="O109" s="26"/>
      <c r="P109" s="26"/>
      <c r="Q109" s="26"/>
      <c r="R109" s="26"/>
      <c r="S109" s="28"/>
      <c r="T109" s="28"/>
      <c r="U109" s="28"/>
      <c r="V109" s="28"/>
      <c r="W109" s="28"/>
      <c r="X109" s="28"/>
      <c r="Y109" s="28"/>
      <c r="Z109" s="28"/>
    </row>
    <row r="110" spans="1:26" ht="12">
      <c r="A110" s="26"/>
      <c r="B110" s="27"/>
      <c r="C110" s="26"/>
      <c r="D110" s="26"/>
      <c r="E110" s="26"/>
      <c r="F110" s="26"/>
      <c r="G110" s="26"/>
      <c r="H110" s="26"/>
      <c r="I110" s="26"/>
      <c r="J110" s="26"/>
      <c r="K110" s="26"/>
      <c r="L110" s="26"/>
      <c r="M110" s="26"/>
      <c r="N110" s="26"/>
      <c r="O110" s="26"/>
      <c r="P110" s="26"/>
      <c r="Q110" s="26"/>
      <c r="R110" s="26"/>
      <c r="S110" s="28"/>
      <c r="T110" s="28"/>
      <c r="U110" s="28"/>
      <c r="V110" s="28"/>
      <c r="W110" s="28"/>
      <c r="X110" s="28"/>
      <c r="Y110" s="28"/>
      <c r="Z110" s="28"/>
    </row>
    <row r="111" spans="1:26" s="2" customFormat="1" ht="12">
      <c r="A111" s="29"/>
      <c r="B111" s="33"/>
      <c r="C111" s="29"/>
      <c r="D111" s="29"/>
      <c r="E111" s="29"/>
      <c r="F111" s="29"/>
      <c r="G111" s="29"/>
      <c r="H111" s="29"/>
      <c r="I111" s="29"/>
      <c r="J111" s="29"/>
      <c r="K111" s="29"/>
      <c r="L111" s="29"/>
      <c r="M111" s="29"/>
      <c r="N111" s="29"/>
      <c r="O111" s="29"/>
      <c r="P111" s="29"/>
      <c r="Q111" s="29"/>
      <c r="R111" s="29"/>
      <c r="S111" s="34"/>
      <c r="T111" s="34"/>
      <c r="U111" s="34"/>
      <c r="V111" s="34"/>
      <c r="W111" s="34"/>
      <c r="X111" s="34"/>
      <c r="Y111" s="34"/>
      <c r="Z111" s="34"/>
    </row>
    <row r="112" spans="1:26" ht="12">
      <c r="A112" s="26"/>
      <c r="B112" s="27"/>
      <c r="C112" s="26"/>
      <c r="D112" s="26"/>
      <c r="E112" s="26"/>
      <c r="F112" s="26"/>
      <c r="G112" s="26"/>
      <c r="H112" s="26"/>
      <c r="I112" s="26"/>
      <c r="J112" s="26"/>
      <c r="K112" s="26"/>
      <c r="L112" s="26"/>
      <c r="M112" s="26"/>
      <c r="N112" s="26"/>
      <c r="O112" s="26"/>
      <c r="P112" s="26"/>
      <c r="Q112" s="26"/>
      <c r="R112" s="26"/>
      <c r="S112" s="28"/>
      <c r="T112" s="28"/>
      <c r="U112" s="28"/>
      <c r="V112" s="28"/>
      <c r="W112" s="28"/>
      <c r="X112" s="28"/>
      <c r="Y112" s="28"/>
      <c r="Z112" s="28"/>
    </row>
    <row r="113" spans="1:26" ht="12">
      <c r="A113" s="26"/>
      <c r="B113" s="27"/>
      <c r="C113" s="26"/>
      <c r="D113" s="26"/>
      <c r="E113" s="26"/>
      <c r="F113" s="26"/>
      <c r="G113" s="26"/>
      <c r="H113" s="26"/>
      <c r="I113" s="26"/>
      <c r="J113" s="26"/>
      <c r="K113" s="26"/>
      <c r="L113" s="26"/>
      <c r="M113" s="26"/>
      <c r="N113" s="26"/>
      <c r="O113" s="26"/>
      <c r="P113" s="26"/>
      <c r="Q113" s="26"/>
      <c r="R113" s="26"/>
      <c r="S113" s="28"/>
      <c r="T113" s="28"/>
      <c r="U113" s="28"/>
      <c r="V113" s="28"/>
      <c r="W113" s="28"/>
      <c r="X113" s="28"/>
      <c r="Y113" s="28"/>
      <c r="Z113" s="28"/>
    </row>
    <row r="114" spans="1:26" ht="12">
      <c r="A114" s="26"/>
      <c r="B114" s="27"/>
      <c r="C114" s="26"/>
      <c r="D114" s="26"/>
      <c r="E114" s="26"/>
      <c r="F114" s="26"/>
      <c r="G114" s="26"/>
      <c r="H114" s="26"/>
      <c r="I114" s="26"/>
      <c r="J114" s="26"/>
      <c r="K114" s="26"/>
      <c r="L114" s="26"/>
      <c r="M114" s="26"/>
      <c r="N114" s="26"/>
      <c r="O114" s="26"/>
      <c r="P114" s="26"/>
      <c r="Q114" s="26"/>
      <c r="R114" s="26"/>
      <c r="S114" s="28"/>
      <c r="T114" s="28"/>
      <c r="U114" s="28"/>
      <c r="V114" s="28"/>
      <c r="W114" s="28"/>
      <c r="X114" s="28"/>
      <c r="Y114" s="28"/>
      <c r="Z114" s="28"/>
    </row>
    <row r="115" spans="1:26" ht="12">
      <c r="A115" s="26"/>
      <c r="B115" s="27"/>
      <c r="C115" s="26"/>
      <c r="D115" s="26"/>
      <c r="E115" s="26"/>
      <c r="F115" s="26"/>
      <c r="G115" s="26"/>
      <c r="H115" s="26"/>
      <c r="I115" s="26"/>
      <c r="J115" s="26"/>
      <c r="K115" s="26"/>
      <c r="L115" s="26"/>
      <c r="M115" s="26"/>
      <c r="N115" s="26"/>
      <c r="O115" s="26"/>
      <c r="P115" s="26"/>
      <c r="Q115" s="26"/>
      <c r="R115" s="26"/>
      <c r="S115" s="28"/>
      <c r="T115" s="28"/>
      <c r="U115" s="28"/>
      <c r="V115" s="28"/>
      <c r="W115" s="28"/>
      <c r="X115" s="28"/>
      <c r="Y115" s="28"/>
      <c r="Z115" s="28"/>
    </row>
    <row r="116" spans="1:26" ht="12">
      <c r="A116" s="26"/>
      <c r="B116" s="27"/>
      <c r="C116" s="26"/>
      <c r="D116" s="26"/>
      <c r="E116" s="26"/>
      <c r="F116" s="26"/>
      <c r="G116" s="26"/>
      <c r="H116" s="26"/>
      <c r="I116" s="26"/>
      <c r="J116" s="26"/>
      <c r="K116" s="26"/>
      <c r="L116" s="26"/>
      <c r="M116" s="26"/>
      <c r="N116" s="26"/>
      <c r="O116" s="26"/>
      <c r="P116" s="26"/>
      <c r="Q116" s="26"/>
      <c r="R116" s="26"/>
      <c r="S116" s="28"/>
      <c r="T116" s="28"/>
      <c r="U116" s="28"/>
      <c r="V116" s="28"/>
      <c r="W116" s="28"/>
      <c r="X116" s="28"/>
      <c r="Y116" s="28"/>
      <c r="Z116" s="28"/>
    </row>
    <row r="117" spans="1:26" ht="12">
      <c r="A117" s="26"/>
      <c r="B117" s="27"/>
      <c r="C117" s="26"/>
      <c r="D117" s="26"/>
      <c r="E117" s="26"/>
      <c r="F117" s="26"/>
      <c r="G117" s="26"/>
      <c r="H117" s="26"/>
      <c r="I117" s="26"/>
      <c r="J117" s="26"/>
      <c r="K117" s="26"/>
      <c r="L117" s="26"/>
      <c r="M117" s="26"/>
      <c r="N117" s="26"/>
      <c r="O117" s="26"/>
      <c r="P117" s="26"/>
      <c r="Q117" s="26"/>
      <c r="R117" s="26"/>
      <c r="S117" s="28"/>
      <c r="T117" s="28"/>
      <c r="U117" s="28"/>
      <c r="V117" s="28"/>
      <c r="W117" s="28"/>
      <c r="X117" s="28"/>
      <c r="Y117" s="28"/>
      <c r="Z117" s="28"/>
    </row>
    <row r="118" spans="1:26" ht="12">
      <c r="A118" s="26"/>
      <c r="B118" s="27"/>
      <c r="C118" s="26"/>
      <c r="D118" s="26"/>
      <c r="E118" s="26"/>
      <c r="F118" s="26"/>
      <c r="G118" s="26"/>
      <c r="H118" s="26"/>
      <c r="I118" s="26"/>
      <c r="J118" s="26"/>
      <c r="K118" s="26"/>
      <c r="L118" s="26"/>
      <c r="M118" s="26"/>
      <c r="N118" s="26"/>
      <c r="O118" s="26"/>
      <c r="P118" s="26"/>
      <c r="Q118" s="26"/>
      <c r="R118" s="26"/>
      <c r="S118" s="28"/>
      <c r="T118" s="28"/>
      <c r="U118" s="28"/>
      <c r="V118" s="28"/>
      <c r="W118" s="28"/>
      <c r="X118" s="28"/>
      <c r="Y118" s="28"/>
      <c r="Z118" s="28"/>
    </row>
    <row r="119" spans="1:26" ht="12">
      <c r="A119" s="26"/>
      <c r="B119" s="27"/>
      <c r="C119" s="26"/>
      <c r="D119" s="26"/>
      <c r="E119" s="26"/>
      <c r="F119" s="26"/>
      <c r="G119" s="26"/>
      <c r="H119" s="26"/>
      <c r="I119" s="26"/>
      <c r="J119" s="26"/>
      <c r="K119" s="26"/>
      <c r="L119" s="26"/>
      <c r="M119" s="26"/>
      <c r="N119" s="26"/>
      <c r="O119" s="26"/>
      <c r="P119" s="26"/>
      <c r="Q119" s="26"/>
      <c r="R119" s="26"/>
      <c r="S119" s="28"/>
      <c r="T119" s="28"/>
      <c r="U119" s="28"/>
      <c r="V119" s="28"/>
      <c r="W119" s="28"/>
      <c r="X119" s="28"/>
      <c r="Y119" s="28"/>
      <c r="Z119" s="28"/>
    </row>
    <row r="120" spans="1:26" ht="12">
      <c r="A120" s="26"/>
      <c r="B120" s="27"/>
      <c r="C120" s="26"/>
      <c r="D120" s="26"/>
      <c r="E120" s="26"/>
      <c r="F120" s="26"/>
      <c r="G120" s="26"/>
      <c r="H120" s="26"/>
      <c r="I120" s="26"/>
      <c r="J120" s="26"/>
      <c r="K120" s="26"/>
      <c r="L120" s="26"/>
      <c r="M120" s="26"/>
      <c r="N120" s="26"/>
      <c r="O120" s="26"/>
      <c r="P120" s="26"/>
      <c r="Q120" s="26"/>
      <c r="R120" s="26"/>
      <c r="S120" s="28"/>
      <c r="T120" s="28"/>
      <c r="U120" s="28"/>
      <c r="V120" s="28"/>
      <c r="W120" s="28"/>
      <c r="X120" s="28"/>
      <c r="Y120" s="28"/>
      <c r="Z120" s="28"/>
    </row>
    <row r="121" spans="1:26" ht="12">
      <c r="A121" s="26"/>
      <c r="B121" s="27"/>
      <c r="C121" s="26"/>
      <c r="D121" s="26"/>
      <c r="E121" s="26"/>
      <c r="F121" s="26"/>
      <c r="G121" s="26"/>
      <c r="H121" s="26"/>
      <c r="I121" s="26"/>
      <c r="J121" s="26"/>
      <c r="K121" s="26"/>
      <c r="L121" s="26"/>
      <c r="M121" s="26"/>
      <c r="N121" s="26"/>
      <c r="O121" s="26"/>
      <c r="P121" s="26"/>
      <c r="Q121" s="26"/>
      <c r="R121" s="26"/>
      <c r="S121" s="28"/>
      <c r="T121" s="28"/>
      <c r="U121" s="28"/>
      <c r="V121" s="28"/>
      <c r="W121" s="28"/>
      <c r="X121" s="28"/>
      <c r="Y121" s="28"/>
      <c r="Z121" s="28"/>
    </row>
    <row r="122" spans="1:26" ht="12">
      <c r="A122" s="26"/>
      <c r="B122" s="32"/>
      <c r="C122" s="26"/>
      <c r="D122" s="26"/>
      <c r="E122" s="26"/>
      <c r="F122" s="26"/>
      <c r="G122" s="26"/>
      <c r="H122" s="26"/>
      <c r="I122" s="26"/>
      <c r="J122" s="26"/>
      <c r="K122" s="26"/>
      <c r="L122" s="26"/>
      <c r="M122" s="26"/>
      <c r="N122" s="26"/>
      <c r="O122" s="26"/>
      <c r="P122" s="26"/>
      <c r="Q122" s="26"/>
      <c r="R122" s="26"/>
      <c r="S122" s="28"/>
      <c r="T122" s="28"/>
      <c r="U122" s="28"/>
      <c r="V122" s="28"/>
      <c r="W122" s="28"/>
      <c r="X122" s="28"/>
      <c r="Y122" s="28"/>
      <c r="Z122" s="28"/>
    </row>
    <row r="123" spans="1:26" ht="12">
      <c r="A123" s="26"/>
      <c r="B123" s="27"/>
      <c r="C123" s="26"/>
      <c r="D123" s="26"/>
      <c r="E123" s="26"/>
      <c r="F123" s="26"/>
      <c r="G123" s="26"/>
      <c r="H123" s="26"/>
      <c r="I123" s="26"/>
      <c r="J123" s="26"/>
      <c r="K123" s="26"/>
      <c r="L123" s="26"/>
      <c r="M123" s="26"/>
      <c r="N123" s="26"/>
      <c r="O123" s="26"/>
      <c r="P123" s="26"/>
      <c r="Q123" s="26"/>
      <c r="R123" s="26"/>
      <c r="S123" s="28"/>
      <c r="T123" s="28"/>
      <c r="U123" s="28"/>
      <c r="V123" s="28"/>
      <c r="W123" s="28"/>
      <c r="X123" s="28"/>
      <c r="Y123" s="28"/>
      <c r="Z123" s="28"/>
    </row>
    <row r="124" spans="1:26" ht="12">
      <c r="A124" s="26"/>
      <c r="B124" s="27"/>
      <c r="C124" s="26"/>
      <c r="D124" s="26"/>
      <c r="E124" s="26"/>
      <c r="F124" s="26"/>
      <c r="G124" s="26"/>
      <c r="H124" s="26"/>
      <c r="I124" s="26"/>
      <c r="J124" s="26"/>
      <c r="K124" s="26"/>
      <c r="L124" s="26"/>
      <c r="M124" s="26"/>
      <c r="N124" s="26"/>
      <c r="O124" s="26"/>
      <c r="P124" s="26"/>
      <c r="Q124" s="26"/>
      <c r="R124" s="26"/>
      <c r="S124" s="28"/>
      <c r="T124" s="28"/>
      <c r="U124" s="28"/>
      <c r="V124" s="28"/>
      <c r="W124" s="28"/>
      <c r="X124" s="28"/>
      <c r="Y124" s="28"/>
      <c r="Z124" s="28"/>
    </row>
    <row r="125" spans="1:26" ht="12">
      <c r="A125" s="26"/>
      <c r="B125" s="27"/>
      <c r="C125" s="26"/>
      <c r="D125" s="26"/>
      <c r="E125" s="26"/>
      <c r="F125" s="26"/>
      <c r="G125" s="26"/>
      <c r="H125" s="26"/>
      <c r="I125" s="26"/>
      <c r="J125" s="26"/>
      <c r="K125" s="26"/>
      <c r="L125" s="26"/>
      <c r="M125" s="26"/>
      <c r="N125" s="26"/>
      <c r="O125" s="26"/>
      <c r="P125" s="26"/>
      <c r="Q125" s="26"/>
      <c r="R125" s="26"/>
      <c r="S125" s="28"/>
      <c r="T125" s="28"/>
      <c r="U125" s="28"/>
      <c r="V125" s="28"/>
      <c r="W125" s="28"/>
      <c r="X125" s="28"/>
      <c r="Y125" s="28"/>
      <c r="Z125" s="28"/>
    </row>
    <row r="126" spans="1:26" ht="12">
      <c r="A126" s="26"/>
      <c r="B126" s="27"/>
      <c r="C126" s="26"/>
      <c r="D126" s="26"/>
      <c r="E126" s="26"/>
      <c r="F126" s="26"/>
      <c r="G126" s="26"/>
      <c r="H126" s="26"/>
      <c r="I126" s="26"/>
      <c r="J126" s="26"/>
      <c r="K126" s="26"/>
      <c r="L126" s="26"/>
      <c r="M126" s="26"/>
      <c r="N126" s="26"/>
      <c r="O126" s="26"/>
      <c r="P126" s="26"/>
      <c r="Q126" s="26"/>
      <c r="R126" s="26"/>
      <c r="S126" s="28"/>
      <c r="T126" s="28"/>
      <c r="U126" s="28"/>
      <c r="V126" s="28"/>
      <c r="W126" s="28"/>
      <c r="X126" s="28"/>
      <c r="Y126" s="28"/>
      <c r="Z126" s="28"/>
    </row>
    <row r="127" spans="1:26" ht="12">
      <c r="A127" s="26"/>
      <c r="B127" s="27"/>
      <c r="C127" s="26"/>
      <c r="D127" s="26"/>
      <c r="E127" s="26"/>
      <c r="F127" s="26"/>
      <c r="G127" s="26"/>
      <c r="H127" s="26"/>
      <c r="I127" s="26"/>
      <c r="J127" s="26"/>
      <c r="K127" s="26"/>
      <c r="L127" s="26"/>
      <c r="M127" s="26"/>
      <c r="N127" s="26"/>
      <c r="O127" s="26"/>
      <c r="P127" s="26"/>
      <c r="Q127" s="26"/>
      <c r="R127" s="26"/>
      <c r="S127" s="28"/>
      <c r="T127" s="28"/>
      <c r="U127" s="28"/>
      <c r="V127" s="28"/>
      <c r="W127" s="28"/>
      <c r="X127" s="28"/>
      <c r="Y127" s="28"/>
      <c r="Z127" s="28"/>
    </row>
    <row r="128" spans="1:26" ht="12">
      <c r="A128" s="26"/>
      <c r="B128" s="27"/>
      <c r="C128" s="26"/>
      <c r="D128" s="26"/>
      <c r="E128" s="26"/>
      <c r="F128" s="26"/>
      <c r="G128" s="26"/>
      <c r="H128" s="26"/>
      <c r="I128" s="26"/>
      <c r="J128" s="26"/>
      <c r="K128" s="26"/>
      <c r="L128" s="26"/>
      <c r="M128" s="26"/>
      <c r="N128" s="26"/>
      <c r="O128" s="26"/>
      <c r="P128" s="26"/>
      <c r="Q128" s="26"/>
      <c r="R128" s="26"/>
      <c r="S128" s="28"/>
      <c r="T128" s="28"/>
      <c r="U128" s="28"/>
      <c r="V128" s="28"/>
      <c r="W128" s="28"/>
      <c r="X128" s="28"/>
      <c r="Y128" s="28"/>
      <c r="Z128" s="28"/>
    </row>
    <row r="129" spans="1:26" ht="12">
      <c r="A129" s="26"/>
      <c r="B129" s="27"/>
      <c r="C129" s="26"/>
      <c r="D129" s="26"/>
      <c r="E129" s="26"/>
      <c r="F129" s="26"/>
      <c r="G129" s="26"/>
      <c r="H129" s="26"/>
      <c r="I129" s="26"/>
      <c r="J129" s="26"/>
      <c r="K129" s="26"/>
      <c r="L129" s="26"/>
      <c r="M129" s="26"/>
      <c r="N129" s="26"/>
      <c r="O129" s="26"/>
      <c r="P129" s="26"/>
      <c r="Q129" s="26"/>
      <c r="R129" s="26"/>
      <c r="S129" s="28"/>
      <c r="T129" s="28"/>
      <c r="U129" s="28"/>
      <c r="V129" s="28"/>
      <c r="W129" s="28"/>
      <c r="X129" s="28"/>
      <c r="Y129" s="28"/>
      <c r="Z129" s="28"/>
    </row>
    <row r="130" spans="1:26" ht="12">
      <c r="A130" s="26"/>
      <c r="B130" s="32"/>
      <c r="C130" s="26"/>
      <c r="D130" s="26"/>
      <c r="E130" s="26"/>
      <c r="F130" s="26"/>
      <c r="G130" s="26"/>
      <c r="H130" s="26"/>
      <c r="I130" s="26"/>
      <c r="J130" s="26"/>
      <c r="K130" s="26"/>
      <c r="L130" s="26"/>
      <c r="M130" s="26"/>
      <c r="N130" s="26"/>
      <c r="O130" s="26"/>
      <c r="P130" s="26"/>
      <c r="Q130" s="26"/>
      <c r="R130" s="26"/>
      <c r="S130" s="28"/>
      <c r="T130" s="28"/>
      <c r="U130" s="28"/>
      <c r="V130" s="28"/>
      <c r="W130" s="28"/>
      <c r="X130" s="28"/>
      <c r="Y130" s="28"/>
      <c r="Z130" s="28"/>
    </row>
    <row r="131" spans="1:26" ht="12">
      <c r="A131" s="26"/>
      <c r="B131" s="27"/>
      <c r="C131" s="26"/>
      <c r="D131" s="26"/>
      <c r="E131" s="26"/>
      <c r="F131" s="26"/>
      <c r="G131" s="26"/>
      <c r="H131" s="26"/>
      <c r="I131" s="26"/>
      <c r="J131" s="26"/>
      <c r="K131" s="26"/>
      <c r="L131" s="26"/>
      <c r="M131" s="26"/>
      <c r="N131" s="26"/>
      <c r="O131" s="26"/>
      <c r="P131" s="26"/>
      <c r="Q131" s="26"/>
      <c r="R131" s="26"/>
      <c r="S131" s="28"/>
      <c r="T131" s="28"/>
      <c r="U131" s="28"/>
      <c r="V131" s="28"/>
      <c r="W131" s="28"/>
      <c r="X131" s="28"/>
      <c r="Y131" s="28"/>
      <c r="Z131" s="28"/>
    </row>
    <row r="132" spans="1:26" ht="12">
      <c r="A132" s="26"/>
      <c r="B132" s="27"/>
      <c r="C132" s="26"/>
      <c r="D132" s="26"/>
      <c r="E132" s="26"/>
      <c r="F132" s="26"/>
      <c r="G132" s="26"/>
      <c r="H132" s="26"/>
      <c r="I132" s="26"/>
      <c r="J132" s="26"/>
      <c r="K132" s="26"/>
      <c r="L132" s="26"/>
      <c r="M132" s="26"/>
      <c r="N132" s="26"/>
      <c r="O132" s="26"/>
      <c r="P132" s="26"/>
      <c r="Q132" s="26"/>
      <c r="R132" s="26"/>
      <c r="S132" s="28"/>
      <c r="T132" s="28"/>
      <c r="U132" s="28"/>
      <c r="V132" s="28"/>
      <c r="W132" s="28"/>
      <c r="X132" s="28"/>
      <c r="Y132" s="28"/>
      <c r="Z132" s="28"/>
    </row>
    <row r="133" spans="1:26" ht="12">
      <c r="A133" s="26"/>
      <c r="B133" s="27"/>
      <c r="C133" s="26"/>
      <c r="D133" s="26"/>
      <c r="E133" s="26"/>
      <c r="F133" s="26"/>
      <c r="G133" s="26"/>
      <c r="H133" s="26"/>
      <c r="I133" s="26"/>
      <c r="J133" s="26"/>
      <c r="K133" s="26"/>
      <c r="L133" s="26"/>
      <c r="M133" s="26"/>
      <c r="N133" s="26"/>
      <c r="O133" s="26"/>
      <c r="P133" s="26"/>
      <c r="Q133" s="26"/>
      <c r="R133" s="26"/>
      <c r="S133" s="28"/>
      <c r="T133" s="28"/>
      <c r="U133" s="28"/>
      <c r="V133" s="28"/>
      <c r="W133" s="28"/>
      <c r="X133" s="28"/>
      <c r="Y133" s="28"/>
      <c r="Z133" s="28"/>
    </row>
    <row r="134" spans="1:26" ht="12">
      <c r="A134" s="26"/>
      <c r="B134" s="27"/>
      <c r="C134" s="26"/>
      <c r="D134" s="26"/>
      <c r="E134" s="26"/>
      <c r="F134" s="26"/>
      <c r="G134" s="26"/>
      <c r="H134" s="26"/>
      <c r="I134" s="26"/>
      <c r="J134" s="26"/>
      <c r="K134" s="26"/>
      <c r="L134" s="26"/>
      <c r="M134" s="26"/>
      <c r="N134" s="26"/>
      <c r="O134" s="26"/>
      <c r="P134" s="26"/>
      <c r="Q134" s="26"/>
      <c r="R134" s="26"/>
      <c r="S134" s="28"/>
      <c r="T134" s="28"/>
      <c r="U134" s="28"/>
      <c r="V134" s="28"/>
      <c r="W134" s="28"/>
      <c r="X134" s="28"/>
      <c r="Y134" s="28"/>
      <c r="Z134" s="28"/>
    </row>
    <row r="135" spans="1:26" ht="12">
      <c r="A135" s="26"/>
      <c r="B135" s="27"/>
      <c r="C135" s="26"/>
      <c r="D135" s="26"/>
      <c r="E135" s="26"/>
      <c r="F135" s="26"/>
      <c r="G135" s="26"/>
      <c r="H135" s="26"/>
      <c r="I135" s="26"/>
      <c r="J135" s="26"/>
      <c r="K135" s="26"/>
      <c r="L135" s="26"/>
      <c r="M135" s="26"/>
      <c r="N135" s="26"/>
      <c r="O135" s="26"/>
      <c r="P135" s="26"/>
      <c r="Q135" s="26"/>
      <c r="R135" s="26"/>
      <c r="S135" s="28"/>
      <c r="T135" s="28"/>
      <c r="U135" s="28"/>
      <c r="V135" s="28"/>
      <c r="W135" s="28"/>
      <c r="X135" s="28"/>
      <c r="Y135" s="28"/>
      <c r="Z135" s="28"/>
    </row>
    <row r="136" spans="1:26" ht="12">
      <c r="A136" s="26"/>
      <c r="B136" s="27"/>
      <c r="C136" s="26"/>
      <c r="D136" s="26"/>
      <c r="E136" s="26"/>
      <c r="F136" s="26"/>
      <c r="G136" s="26"/>
      <c r="H136" s="26"/>
      <c r="I136" s="26"/>
      <c r="J136" s="26"/>
      <c r="K136" s="26"/>
      <c r="L136" s="26"/>
      <c r="M136" s="26"/>
      <c r="N136" s="26"/>
      <c r="O136" s="26"/>
      <c r="P136" s="26"/>
      <c r="Q136" s="26"/>
      <c r="R136" s="26"/>
      <c r="S136" s="28"/>
      <c r="T136" s="28"/>
      <c r="U136" s="28"/>
      <c r="V136" s="28"/>
      <c r="W136" s="28"/>
      <c r="X136" s="28"/>
      <c r="Y136" s="28"/>
      <c r="Z136" s="28"/>
    </row>
    <row r="137" spans="1:26" ht="12">
      <c r="A137" s="26"/>
      <c r="B137" s="27"/>
      <c r="C137" s="26"/>
      <c r="D137" s="26"/>
      <c r="E137" s="26"/>
      <c r="F137" s="26"/>
      <c r="G137" s="26"/>
      <c r="H137" s="26"/>
      <c r="I137" s="26"/>
      <c r="J137" s="26"/>
      <c r="K137" s="26"/>
      <c r="L137" s="26"/>
      <c r="M137" s="26"/>
      <c r="N137" s="26"/>
      <c r="O137" s="26"/>
      <c r="P137" s="26"/>
      <c r="Q137" s="26"/>
      <c r="R137" s="26"/>
      <c r="S137" s="28"/>
      <c r="T137" s="28"/>
      <c r="U137" s="28"/>
      <c r="V137" s="28"/>
      <c r="W137" s="28"/>
      <c r="X137" s="28"/>
      <c r="Y137" s="28"/>
      <c r="Z137" s="28"/>
    </row>
    <row r="138" spans="1:26" ht="12">
      <c r="A138" s="26"/>
      <c r="B138" s="27"/>
      <c r="C138" s="26"/>
      <c r="D138" s="26"/>
      <c r="E138" s="26"/>
      <c r="F138" s="26"/>
      <c r="G138" s="26"/>
      <c r="H138" s="26"/>
      <c r="I138" s="26"/>
      <c r="J138" s="26"/>
      <c r="K138" s="26"/>
      <c r="L138" s="26"/>
      <c r="M138" s="26"/>
      <c r="N138" s="26"/>
      <c r="O138" s="26"/>
      <c r="P138" s="26"/>
      <c r="Q138" s="26"/>
      <c r="R138" s="26"/>
      <c r="S138" s="28"/>
      <c r="T138" s="28"/>
      <c r="U138" s="28"/>
      <c r="V138" s="28"/>
      <c r="W138" s="28"/>
      <c r="X138" s="28"/>
      <c r="Y138" s="28"/>
      <c r="Z138" s="28"/>
    </row>
    <row r="139" spans="1:26" ht="12">
      <c r="A139" s="26"/>
      <c r="B139" s="27"/>
      <c r="C139" s="26"/>
      <c r="D139" s="26"/>
      <c r="E139" s="26"/>
      <c r="F139" s="26"/>
      <c r="G139" s="26"/>
      <c r="H139" s="26"/>
      <c r="I139" s="26"/>
      <c r="J139" s="26"/>
      <c r="K139" s="26"/>
      <c r="L139" s="26"/>
      <c r="M139" s="26"/>
      <c r="N139" s="26"/>
      <c r="O139" s="26"/>
      <c r="P139" s="26"/>
      <c r="Q139" s="26"/>
      <c r="R139" s="26"/>
      <c r="S139" s="28"/>
      <c r="T139" s="28"/>
      <c r="U139" s="28"/>
      <c r="V139" s="28"/>
      <c r="W139" s="28"/>
      <c r="X139" s="28"/>
      <c r="Y139" s="28"/>
      <c r="Z139" s="28"/>
    </row>
    <row r="140" spans="1:26" ht="12">
      <c r="A140" s="26"/>
      <c r="B140" s="27"/>
      <c r="C140" s="26"/>
      <c r="D140" s="26"/>
      <c r="E140" s="26"/>
      <c r="F140" s="26"/>
      <c r="G140" s="26"/>
      <c r="H140" s="26"/>
      <c r="I140" s="26"/>
      <c r="J140" s="26"/>
      <c r="K140" s="26"/>
      <c r="L140" s="26"/>
      <c r="M140" s="26"/>
      <c r="N140" s="26"/>
      <c r="O140" s="26"/>
      <c r="P140" s="26"/>
      <c r="Q140" s="26"/>
      <c r="R140" s="26"/>
      <c r="S140" s="28"/>
      <c r="T140" s="28"/>
      <c r="U140" s="28"/>
      <c r="V140" s="28"/>
      <c r="W140" s="28"/>
      <c r="X140" s="28"/>
      <c r="Y140" s="28"/>
      <c r="Z140" s="28"/>
    </row>
    <row r="141" spans="1:26" ht="12">
      <c r="A141" s="26"/>
      <c r="B141" s="27"/>
      <c r="C141" s="26"/>
      <c r="D141" s="26"/>
      <c r="E141" s="26"/>
      <c r="F141" s="26"/>
      <c r="G141" s="26"/>
      <c r="H141" s="26"/>
      <c r="I141" s="26"/>
      <c r="J141" s="26"/>
      <c r="K141" s="26"/>
      <c r="L141" s="26"/>
      <c r="M141" s="26"/>
      <c r="N141" s="26"/>
      <c r="O141" s="26"/>
      <c r="P141" s="26"/>
      <c r="Q141" s="26"/>
      <c r="R141" s="26"/>
      <c r="S141" s="28"/>
      <c r="T141" s="28"/>
      <c r="U141" s="28"/>
      <c r="V141" s="28"/>
      <c r="W141" s="28"/>
      <c r="X141" s="28"/>
      <c r="Y141" s="28"/>
      <c r="Z141" s="28"/>
    </row>
    <row r="142" spans="1:26" ht="12">
      <c r="A142" s="26"/>
      <c r="B142" s="27"/>
      <c r="C142" s="26"/>
      <c r="D142" s="26"/>
      <c r="E142" s="26"/>
      <c r="F142" s="26"/>
      <c r="G142" s="26"/>
      <c r="H142" s="26"/>
      <c r="I142" s="26"/>
      <c r="J142" s="26"/>
      <c r="K142" s="26"/>
      <c r="L142" s="26"/>
      <c r="M142" s="26"/>
      <c r="N142" s="26"/>
      <c r="O142" s="26"/>
      <c r="P142" s="26"/>
      <c r="Q142" s="26"/>
      <c r="R142" s="26"/>
      <c r="S142" s="28"/>
      <c r="T142" s="28"/>
      <c r="U142" s="28"/>
      <c r="V142" s="28"/>
      <c r="W142" s="28"/>
      <c r="X142" s="28"/>
      <c r="Y142" s="28"/>
      <c r="Z142" s="28"/>
    </row>
    <row r="143" spans="1:26" ht="12">
      <c r="A143" s="26"/>
      <c r="B143" s="27"/>
      <c r="C143" s="26"/>
      <c r="D143" s="26"/>
      <c r="E143" s="26"/>
      <c r="F143" s="26"/>
      <c r="G143" s="26"/>
      <c r="H143" s="26"/>
      <c r="I143" s="26"/>
      <c r="J143" s="26"/>
      <c r="K143" s="26"/>
      <c r="L143" s="26"/>
      <c r="M143" s="26"/>
      <c r="N143" s="26"/>
      <c r="O143" s="26"/>
      <c r="P143" s="26"/>
      <c r="Q143" s="26"/>
      <c r="R143" s="26"/>
      <c r="S143" s="28"/>
      <c r="T143" s="28"/>
      <c r="U143" s="28"/>
      <c r="V143" s="28"/>
      <c r="W143" s="28"/>
      <c r="X143" s="28"/>
      <c r="Y143" s="28"/>
      <c r="Z143" s="28"/>
    </row>
    <row r="144" spans="1:26" ht="12">
      <c r="A144" s="26"/>
      <c r="B144" s="27"/>
      <c r="C144" s="26"/>
      <c r="D144" s="26"/>
      <c r="E144" s="26"/>
      <c r="F144" s="26"/>
      <c r="G144" s="26"/>
      <c r="H144" s="26"/>
      <c r="I144" s="26"/>
      <c r="J144" s="26"/>
      <c r="K144" s="26"/>
      <c r="L144" s="26"/>
      <c r="M144" s="26"/>
      <c r="N144" s="26"/>
      <c r="O144" s="26"/>
      <c r="P144" s="26"/>
      <c r="Q144" s="26"/>
      <c r="R144" s="26"/>
      <c r="S144" s="28"/>
      <c r="T144" s="28"/>
      <c r="U144" s="28"/>
      <c r="V144" s="28"/>
      <c r="W144" s="28"/>
      <c r="X144" s="28"/>
      <c r="Y144" s="28"/>
      <c r="Z144" s="28"/>
    </row>
    <row r="145" spans="1:26" ht="12">
      <c r="A145" s="26"/>
      <c r="B145" s="27"/>
      <c r="C145" s="26"/>
      <c r="D145" s="26"/>
      <c r="E145" s="26"/>
      <c r="F145" s="26"/>
      <c r="G145" s="26"/>
      <c r="H145" s="26"/>
      <c r="I145" s="26"/>
      <c r="J145" s="26"/>
      <c r="K145" s="26"/>
      <c r="L145" s="26"/>
      <c r="M145" s="26"/>
      <c r="N145" s="26"/>
      <c r="O145" s="26"/>
      <c r="P145" s="26"/>
      <c r="Q145" s="26"/>
      <c r="R145" s="26"/>
      <c r="S145" s="28"/>
      <c r="T145" s="28"/>
      <c r="U145" s="28"/>
      <c r="V145" s="28"/>
      <c r="W145" s="28"/>
      <c r="X145" s="28"/>
      <c r="Y145" s="28"/>
      <c r="Z145" s="28"/>
    </row>
    <row r="146" spans="1:26" ht="12">
      <c r="A146" s="26"/>
      <c r="B146" s="27"/>
      <c r="C146" s="26"/>
      <c r="D146" s="26"/>
      <c r="E146" s="26"/>
      <c r="F146" s="26"/>
      <c r="G146" s="26"/>
      <c r="H146" s="26"/>
      <c r="I146" s="26"/>
      <c r="J146" s="26"/>
      <c r="K146" s="26"/>
      <c r="L146" s="26"/>
      <c r="M146" s="26"/>
      <c r="N146" s="26"/>
      <c r="O146" s="26"/>
      <c r="P146" s="26"/>
      <c r="Q146" s="26"/>
      <c r="R146" s="26"/>
      <c r="S146" s="28"/>
      <c r="T146" s="28"/>
      <c r="U146" s="28"/>
      <c r="V146" s="28"/>
      <c r="W146" s="28"/>
      <c r="X146" s="28"/>
      <c r="Y146" s="28"/>
      <c r="Z146" s="28"/>
    </row>
    <row r="147" spans="1:26" ht="12">
      <c r="A147" s="26"/>
      <c r="B147" s="27"/>
      <c r="C147" s="26"/>
      <c r="D147" s="26"/>
      <c r="E147" s="26"/>
      <c r="F147" s="26"/>
      <c r="G147" s="26"/>
      <c r="H147" s="26"/>
      <c r="I147" s="26"/>
      <c r="J147" s="26"/>
      <c r="K147" s="26"/>
      <c r="L147" s="26"/>
      <c r="M147" s="26"/>
      <c r="N147" s="26"/>
      <c r="O147" s="26"/>
      <c r="P147" s="26"/>
      <c r="Q147" s="26"/>
      <c r="R147" s="26"/>
      <c r="S147" s="28"/>
      <c r="T147" s="28"/>
      <c r="U147" s="28"/>
      <c r="V147" s="28"/>
      <c r="W147" s="28"/>
      <c r="X147" s="28"/>
      <c r="Y147" s="28"/>
      <c r="Z147" s="28"/>
    </row>
    <row r="148" spans="1:26" ht="12">
      <c r="A148" s="26"/>
      <c r="B148" s="27"/>
      <c r="C148" s="26"/>
      <c r="D148" s="26"/>
      <c r="E148" s="26"/>
      <c r="F148" s="26"/>
      <c r="G148" s="26"/>
      <c r="H148" s="26"/>
      <c r="I148" s="26"/>
      <c r="J148" s="26"/>
      <c r="K148" s="26"/>
      <c r="L148" s="26"/>
      <c r="M148" s="26"/>
      <c r="N148" s="26"/>
      <c r="O148" s="26"/>
      <c r="P148" s="26"/>
      <c r="Q148" s="26"/>
      <c r="R148" s="26"/>
      <c r="S148" s="28"/>
      <c r="T148" s="28"/>
      <c r="U148" s="28"/>
      <c r="V148" s="28"/>
      <c r="W148" s="28"/>
      <c r="X148" s="28"/>
      <c r="Y148" s="28"/>
      <c r="Z148" s="28"/>
    </row>
    <row r="149" spans="1:26" ht="12">
      <c r="A149" s="26"/>
      <c r="B149" s="27"/>
      <c r="C149" s="26"/>
      <c r="D149" s="26"/>
      <c r="E149" s="26"/>
      <c r="F149" s="26"/>
      <c r="G149" s="26"/>
      <c r="H149" s="26"/>
      <c r="I149" s="26"/>
      <c r="J149" s="26"/>
      <c r="K149" s="26"/>
      <c r="L149" s="26"/>
      <c r="M149" s="26"/>
      <c r="N149" s="26"/>
      <c r="O149" s="26"/>
      <c r="P149" s="26"/>
      <c r="Q149" s="26"/>
      <c r="R149" s="26"/>
      <c r="S149" s="28"/>
      <c r="T149" s="28"/>
      <c r="U149" s="28"/>
      <c r="V149" s="28"/>
      <c r="W149" s="28"/>
      <c r="X149" s="28"/>
      <c r="Y149" s="28"/>
      <c r="Z149" s="28"/>
    </row>
    <row r="150" spans="1:26" ht="12">
      <c r="A150" s="26"/>
      <c r="B150" s="27"/>
      <c r="C150" s="26"/>
      <c r="D150" s="26"/>
      <c r="E150" s="26"/>
      <c r="F150" s="26"/>
      <c r="G150" s="26"/>
      <c r="H150" s="26"/>
      <c r="I150" s="26"/>
      <c r="J150" s="26"/>
      <c r="K150" s="26"/>
      <c r="L150" s="26"/>
      <c r="M150" s="26"/>
      <c r="N150" s="26"/>
      <c r="O150" s="26"/>
      <c r="P150" s="26"/>
      <c r="Q150" s="26"/>
      <c r="R150" s="26"/>
      <c r="S150" s="28"/>
      <c r="T150" s="28"/>
      <c r="U150" s="28"/>
      <c r="V150" s="28"/>
      <c r="W150" s="28"/>
      <c r="X150" s="28"/>
      <c r="Y150" s="28"/>
      <c r="Z150" s="28"/>
    </row>
    <row r="151" spans="1:26" s="2" customFormat="1" ht="12">
      <c r="A151" s="29"/>
      <c r="B151" s="33"/>
      <c r="C151" s="29"/>
      <c r="D151" s="29"/>
      <c r="E151" s="29"/>
      <c r="F151" s="29"/>
      <c r="G151" s="29"/>
      <c r="H151" s="29"/>
      <c r="I151" s="29"/>
      <c r="J151" s="29"/>
      <c r="K151" s="29"/>
      <c r="L151" s="29"/>
      <c r="M151" s="29"/>
      <c r="N151" s="29"/>
      <c r="O151" s="29"/>
      <c r="P151" s="29"/>
      <c r="Q151" s="29"/>
      <c r="R151" s="29"/>
      <c r="S151" s="34"/>
      <c r="T151" s="34"/>
      <c r="U151" s="34"/>
      <c r="V151" s="34"/>
      <c r="W151" s="34"/>
      <c r="X151" s="34"/>
      <c r="Y151" s="34"/>
      <c r="Z151" s="34"/>
    </row>
    <row r="152" spans="1:26" ht="12">
      <c r="A152" s="26"/>
      <c r="B152" s="27"/>
      <c r="C152" s="26"/>
      <c r="D152" s="26"/>
      <c r="E152" s="26"/>
      <c r="F152" s="26"/>
      <c r="G152" s="26"/>
      <c r="H152" s="26"/>
      <c r="I152" s="26"/>
      <c r="J152" s="26"/>
      <c r="K152" s="26"/>
      <c r="L152" s="26"/>
      <c r="M152" s="26"/>
      <c r="N152" s="26"/>
      <c r="O152" s="26"/>
      <c r="P152" s="26"/>
      <c r="Q152" s="26"/>
      <c r="R152" s="26"/>
      <c r="S152" s="28"/>
      <c r="T152" s="28"/>
      <c r="U152" s="28"/>
      <c r="V152" s="28"/>
      <c r="W152" s="28"/>
      <c r="X152" s="28"/>
      <c r="Y152" s="28"/>
      <c r="Z152" s="28"/>
    </row>
    <row r="153" spans="1:26" ht="12">
      <c r="A153" s="26"/>
      <c r="B153" s="27"/>
      <c r="C153" s="26"/>
      <c r="D153" s="26"/>
      <c r="E153" s="26"/>
      <c r="F153" s="26"/>
      <c r="G153" s="26"/>
      <c r="H153" s="26"/>
      <c r="I153" s="26"/>
      <c r="J153" s="26"/>
      <c r="K153" s="26"/>
      <c r="L153" s="26"/>
      <c r="M153" s="26"/>
      <c r="N153" s="26"/>
      <c r="O153" s="26"/>
      <c r="P153" s="26"/>
      <c r="Q153" s="26"/>
      <c r="R153" s="26"/>
      <c r="S153" s="28"/>
      <c r="T153" s="28"/>
      <c r="U153" s="28"/>
      <c r="V153" s="28"/>
      <c r="W153" s="28"/>
      <c r="X153" s="28"/>
      <c r="Y153" s="28"/>
      <c r="Z153" s="28"/>
    </row>
    <row r="154" spans="1:26" ht="12">
      <c r="A154" s="26"/>
      <c r="B154" s="27"/>
      <c r="C154" s="26"/>
      <c r="D154" s="26"/>
      <c r="E154" s="26"/>
      <c r="F154" s="26"/>
      <c r="G154" s="26"/>
      <c r="H154" s="26"/>
      <c r="I154" s="26"/>
      <c r="J154" s="26"/>
      <c r="K154" s="26"/>
      <c r="L154" s="26"/>
      <c r="M154" s="26"/>
      <c r="N154" s="26"/>
      <c r="O154" s="26"/>
      <c r="P154" s="26"/>
      <c r="Q154" s="26"/>
      <c r="R154" s="26"/>
      <c r="S154" s="28"/>
      <c r="T154" s="28"/>
      <c r="U154" s="28"/>
      <c r="V154" s="28"/>
      <c r="W154" s="28"/>
      <c r="X154" s="28"/>
      <c r="Y154" s="28"/>
      <c r="Z154" s="28"/>
    </row>
    <row r="155" spans="1:26" ht="12">
      <c r="A155" s="26"/>
      <c r="B155" s="27"/>
      <c r="C155" s="26"/>
      <c r="D155" s="26"/>
      <c r="E155" s="26"/>
      <c r="F155" s="26"/>
      <c r="G155" s="26"/>
      <c r="H155" s="26"/>
      <c r="I155" s="26"/>
      <c r="J155" s="26"/>
      <c r="K155" s="26"/>
      <c r="L155" s="26"/>
      <c r="M155" s="26"/>
      <c r="N155" s="26"/>
      <c r="O155" s="26"/>
      <c r="P155" s="26"/>
      <c r="Q155" s="26"/>
      <c r="R155" s="26"/>
      <c r="S155" s="28"/>
      <c r="T155" s="28"/>
      <c r="U155" s="28"/>
      <c r="V155" s="28"/>
      <c r="W155" s="28"/>
      <c r="X155" s="28"/>
      <c r="Y155" s="28"/>
      <c r="Z155" s="28"/>
    </row>
    <row r="156" spans="1:26" ht="12">
      <c r="A156" s="26"/>
      <c r="B156" s="27"/>
      <c r="C156" s="26"/>
      <c r="D156" s="26"/>
      <c r="E156" s="26"/>
      <c r="F156" s="26"/>
      <c r="G156" s="26"/>
      <c r="H156" s="26"/>
      <c r="I156" s="26"/>
      <c r="J156" s="26"/>
      <c r="K156" s="26"/>
      <c r="L156" s="26"/>
      <c r="M156" s="26"/>
      <c r="N156" s="26"/>
      <c r="O156" s="26"/>
      <c r="P156" s="26"/>
      <c r="Q156" s="26"/>
      <c r="R156" s="26"/>
      <c r="S156" s="28"/>
      <c r="T156" s="28"/>
      <c r="U156" s="28"/>
      <c r="V156" s="28"/>
      <c r="W156" s="28"/>
      <c r="X156" s="28"/>
      <c r="Y156" s="28"/>
      <c r="Z156" s="28"/>
    </row>
    <row r="157" spans="1:26" ht="12">
      <c r="A157" s="26"/>
      <c r="B157" s="27"/>
      <c r="C157" s="26"/>
      <c r="D157" s="26"/>
      <c r="E157" s="26"/>
      <c r="F157" s="26"/>
      <c r="G157" s="26"/>
      <c r="H157" s="26"/>
      <c r="I157" s="26"/>
      <c r="J157" s="26"/>
      <c r="K157" s="26"/>
      <c r="L157" s="26"/>
      <c r="M157" s="26"/>
      <c r="N157" s="26"/>
      <c r="O157" s="26"/>
      <c r="P157" s="26"/>
      <c r="Q157" s="26"/>
      <c r="R157" s="26"/>
      <c r="S157" s="28"/>
      <c r="T157" s="28"/>
      <c r="U157" s="28"/>
      <c r="V157" s="28"/>
      <c r="W157" s="28"/>
      <c r="X157" s="28"/>
      <c r="Y157" s="28"/>
      <c r="Z157" s="28"/>
    </row>
    <row r="158" spans="1:26" ht="12">
      <c r="A158" s="26"/>
      <c r="B158" s="27"/>
      <c r="C158" s="26"/>
      <c r="D158" s="26"/>
      <c r="E158" s="26"/>
      <c r="F158" s="26"/>
      <c r="G158" s="26"/>
      <c r="H158" s="26"/>
      <c r="I158" s="26"/>
      <c r="J158" s="26"/>
      <c r="K158" s="26"/>
      <c r="L158" s="26"/>
      <c r="M158" s="26"/>
      <c r="N158" s="26"/>
      <c r="O158" s="26"/>
      <c r="P158" s="26"/>
      <c r="Q158" s="26"/>
      <c r="R158" s="26"/>
      <c r="S158" s="28"/>
      <c r="T158" s="28"/>
      <c r="U158" s="28"/>
      <c r="V158" s="28"/>
      <c r="W158" s="28"/>
      <c r="X158" s="28"/>
      <c r="Y158" s="28"/>
      <c r="Z158" s="28"/>
    </row>
    <row r="159" spans="1:26" ht="12">
      <c r="A159" s="26"/>
      <c r="B159" s="27"/>
      <c r="C159" s="26"/>
      <c r="D159" s="26"/>
      <c r="E159" s="26"/>
      <c r="F159" s="26"/>
      <c r="G159" s="26"/>
      <c r="H159" s="26"/>
      <c r="I159" s="26"/>
      <c r="J159" s="26"/>
      <c r="K159" s="26"/>
      <c r="L159" s="26"/>
      <c r="M159" s="26"/>
      <c r="N159" s="26"/>
      <c r="O159" s="26"/>
      <c r="P159" s="26"/>
      <c r="Q159" s="26"/>
      <c r="R159" s="26"/>
      <c r="S159" s="28"/>
      <c r="T159" s="28"/>
      <c r="U159" s="28"/>
      <c r="V159" s="28"/>
      <c r="W159" s="28"/>
      <c r="X159" s="28"/>
      <c r="Y159" s="28"/>
      <c r="Z159" s="28"/>
    </row>
    <row r="160" spans="1:26" ht="12">
      <c r="A160" s="26"/>
      <c r="B160" s="27"/>
      <c r="C160" s="26"/>
      <c r="D160" s="26"/>
      <c r="E160" s="26"/>
      <c r="F160" s="26"/>
      <c r="G160" s="26"/>
      <c r="H160" s="26"/>
      <c r="I160" s="26"/>
      <c r="J160" s="26"/>
      <c r="K160" s="26"/>
      <c r="L160" s="26"/>
      <c r="M160" s="26"/>
      <c r="N160" s="26"/>
      <c r="O160" s="26"/>
      <c r="P160" s="26"/>
      <c r="Q160" s="26"/>
      <c r="R160" s="26"/>
      <c r="S160" s="28"/>
      <c r="T160" s="28"/>
      <c r="U160" s="28"/>
      <c r="V160" s="28"/>
      <c r="W160" s="28"/>
      <c r="X160" s="28"/>
      <c r="Y160" s="28"/>
      <c r="Z160" s="28"/>
    </row>
    <row r="161" spans="1:26" ht="12">
      <c r="A161" s="26"/>
      <c r="B161" s="27"/>
      <c r="C161" s="26"/>
      <c r="D161" s="26"/>
      <c r="E161" s="26"/>
      <c r="F161" s="26"/>
      <c r="G161" s="26"/>
      <c r="H161" s="26"/>
      <c r="I161" s="26"/>
      <c r="J161" s="26"/>
      <c r="K161" s="26"/>
      <c r="L161" s="26"/>
      <c r="M161" s="26"/>
      <c r="N161" s="26"/>
      <c r="O161" s="26"/>
      <c r="P161" s="26"/>
      <c r="Q161" s="26"/>
      <c r="R161" s="26"/>
      <c r="S161" s="28"/>
      <c r="T161" s="28"/>
      <c r="U161" s="28"/>
      <c r="V161" s="28"/>
      <c r="W161" s="28"/>
      <c r="X161" s="28"/>
      <c r="Y161" s="28"/>
      <c r="Z161" s="28"/>
    </row>
    <row r="162" spans="1:26" ht="12">
      <c r="A162" s="26"/>
      <c r="B162" s="27"/>
      <c r="C162" s="26"/>
      <c r="D162" s="26"/>
      <c r="E162" s="26"/>
      <c r="F162" s="26"/>
      <c r="G162" s="26"/>
      <c r="H162" s="26"/>
      <c r="I162" s="26"/>
      <c r="J162" s="26"/>
      <c r="K162" s="26"/>
      <c r="L162" s="26"/>
      <c r="M162" s="26"/>
      <c r="N162" s="26"/>
      <c r="O162" s="26"/>
      <c r="P162" s="26"/>
      <c r="Q162" s="26"/>
      <c r="R162" s="26"/>
      <c r="S162" s="28"/>
      <c r="T162" s="28"/>
      <c r="U162" s="28"/>
      <c r="V162" s="28"/>
      <c r="W162" s="28"/>
      <c r="X162" s="28"/>
      <c r="Y162" s="28"/>
      <c r="Z162" s="28"/>
    </row>
    <row r="163" spans="1:26" ht="12">
      <c r="A163" s="26"/>
      <c r="B163" s="27"/>
      <c r="C163" s="26"/>
      <c r="D163" s="26"/>
      <c r="E163" s="26"/>
      <c r="F163" s="26"/>
      <c r="G163" s="26"/>
      <c r="H163" s="26"/>
      <c r="I163" s="26"/>
      <c r="J163" s="26"/>
      <c r="K163" s="26"/>
      <c r="L163" s="26"/>
      <c r="M163" s="26"/>
      <c r="N163" s="26"/>
      <c r="O163" s="26"/>
      <c r="P163" s="26"/>
      <c r="Q163" s="26"/>
      <c r="R163" s="26"/>
      <c r="S163" s="28"/>
      <c r="T163" s="28"/>
      <c r="U163" s="28"/>
      <c r="V163" s="28"/>
      <c r="W163" s="28"/>
      <c r="X163" s="28"/>
      <c r="Y163" s="28"/>
      <c r="Z163" s="28"/>
    </row>
    <row r="164" spans="1:26" ht="12">
      <c r="A164" s="26"/>
      <c r="B164" s="27"/>
      <c r="C164" s="26"/>
      <c r="D164" s="26"/>
      <c r="E164" s="26"/>
      <c r="F164" s="26"/>
      <c r="G164" s="26"/>
      <c r="H164" s="26"/>
      <c r="I164" s="26"/>
      <c r="J164" s="26"/>
      <c r="K164" s="26"/>
      <c r="L164" s="26"/>
      <c r="M164" s="26"/>
      <c r="N164" s="26"/>
      <c r="O164" s="26"/>
      <c r="P164" s="26"/>
      <c r="Q164" s="26"/>
      <c r="R164" s="26"/>
      <c r="S164" s="28"/>
      <c r="T164" s="28"/>
      <c r="U164" s="28"/>
      <c r="V164" s="28"/>
      <c r="W164" s="28"/>
      <c r="X164" s="28"/>
      <c r="Y164" s="28"/>
      <c r="Z164" s="28"/>
    </row>
    <row r="165" spans="1:26" ht="12">
      <c r="A165" s="26"/>
      <c r="B165" s="27"/>
      <c r="C165" s="26"/>
      <c r="D165" s="26"/>
      <c r="E165" s="26"/>
      <c r="F165" s="26"/>
      <c r="G165" s="26"/>
      <c r="H165" s="26"/>
      <c r="I165" s="26"/>
      <c r="J165" s="26"/>
      <c r="K165" s="26"/>
      <c r="L165" s="26"/>
      <c r="M165" s="26"/>
      <c r="N165" s="26"/>
      <c r="O165" s="26"/>
      <c r="P165" s="26"/>
      <c r="Q165" s="26"/>
      <c r="R165" s="26"/>
      <c r="S165" s="28"/>
      <c r="T165" s="28"/>
      <c r="U165" s="28"/>
      <c r="V165" s="28"/>
      <c r="W165" s="28"/>
      <c r="X165" s="28"/>
      <c r="Y165" s="28"/>
      <c r="Z165" s="28"/>
    </row>
    <row r="166" spans="1:26" ht="12">
      <c r="A166" s="26"/>
      <c r="B166" s="27"/>
      <c r="C166" s="26"/>
      <c r="D166" s="26"/>
      <c r="E166" s="26"/>
      <c r="F166" s="26"/>
      <c r="G166" s="26"/>
      <c r="H166" s="26"/>
      <c r="I166" s="26"/>
      <c r="J166" s="26"/>
      <c r="K166" s="26"/>
      <c r="L166" s="26"/>
      <c r="M166" s="26"/>
      <c r="N166" s="26"/>
      <c r="O166" s="26"/>
      <c r="P166" s="26"/>
      <c r="Q166" s="26"/>
      <c r="R166" s="26"/>
      <c r="S166" s="28"/>
      <c r="T166" s="28"/>
      <c r="U166" s="28"/>
      <c r="V166" s="28"/>
      <c r="W166" s="28"/>
      <c r="X166" s="28"/>
      <c r="Y166" s="28"/>
      <c r="Z166" s="28"/>
    </row>
    <row r="167" spans="1:26" ht="12">
      <c r="A167" s="26"/>
      <c r="B167" s="27"/>
      <c r="C167" s="26"/>
      <c r="D167" s="26"/>
      <c r="E167" s="26"/>
      <c r="F167" s="26"/>
      <c r="G167" s="26"/>
      <c r="H167" s="26"/>
      <c r="I167" s="26"/>
      <c r="J167" s="26"/>
      <c r="K167" s="26"/>
      <c r="L167" s="26"/>
      <c r="M167" s="26"/>
      <c r="N167" s="26"/>
      <c r="O167" s="26"/>
      <c r="P167" s="26"/>
      <c r="Q167" s="26"/>
      <c r="R167" s="26"/>
      <c r="S167" s="28"/>
      <c r="T167" s="28"/>
      <c r="U167" s="28"/>
      <c r="V167" s="28"/>
      <c r="W167" s="28"/>
      <c r="X167" s="28"/>
      <c r="Y167" s="28"/>
      <c r="Z167" s="28"/>
    </row>
    <row r="168" spans="1:26" ht="12">
      <c r="A168" s="26"/>
      <c r="B168" s="27"/>
      <c r="C168" s="26"/>
      <c r="D168" s="26"/>
      <c r="E168" s="26"/>
      <c r="F168" s="26"/>
      <c r="G168" s="26"/>
      <c r="H168" s="26"/>
      <c r="I168" s="26"/>
      <c r="J168" s="26"/>
      <c r="K168" s="26"/>
      <c r="L168" s="26"/>
      <c r="M168" s="26"/>
      <c r="N168" s="26"/>
      <c r="O168" s="26"/>
      <c r="P168" s="26"/>
      <c r="Q168" s="26"/>
      <c r="R168" s="26"/>
      <c r="S168" s="28"/>
      <c r="T168" s="28"/>
      <c r="U168" s="28"/>
      <c r="V168" s="28"/>
      <c r="W168" s="28"/>
      <c r="X168" s="28"/>
      <c r="Y168" s="28"/>
      <c r="Z168" s="28"/>
    </row>
    <row r="169" spans="1:26" ht="12">
      <c r="A169" s="26"/>
      <c r="B169" s="27"/>
      <c r="C169" s="26"/>
      <c r="D169" s="26"/>
      <c r="E169" s="26"/>
      <c r="F169" s="26"/>
      <c r="G169" s="26"/>
      <c r="H169" s="26"/>
      <c r="I169" s="26"/>
      <c r="J169" s="26"/>
      <c r="K169" s="26"/>
      <c r="L169" s="26"/>
      <c r="M169" s="26"/>
      <c r="N169" s="26"/>
      <c r="O169" s="26"/>
      <c r="P169" s="26"/>
      <c r="Q169" s="26"/>
      <c r="R169" s="26"/>
      <c r="S169" s="28"/>
      <c r="T169" s="28"/>
      <c r="U169" s="28"/>
      <c r="V169" s="28"/>
      <c r="W169" s="28"/>
      <c r="X169" s="28"/>
      <c r="Y169" s="28"/>
      <c r="Z169" s="28"/>
    </row>
    <row r="170" spans="1:26" ht="12">
      <c r="A170" s="26"/>
      <c r="B170" s="27"/>
      <c r="C170" s="26"/>
      <c r="D170" s="26"/>
      <c r="E170" s="26"/>
      <c r="F170" s="26"/>
      <c r="G170" s="26"/>
      <c r="H170" s="26"/>
      <c r="I170" s="26"/>
      <c r="J170" s="26"/>
      <c r="K170" s="26"/>
      <c r="L170" s="26"/>
      <c r="M170" s="26"/>
      <c r="N170" s="26"/>
      <c r="O170" s="26"/>
      <c r="P170" s="26"/>
      <c r="Q170" s="26"/>
      <c r="R170" s="26"/>
      <c r="S170" s="28"/>
      <c r="T170" s="28"/>
      <c r="U170" s="28"/>
      <c r="V170" s="28"/>
      <c r="W170" s="28"/>
      <c r="X170" s="28"/>
      <c r="Y170" s="28"/>
      <c r="Z170" s="28"/>
    </row>
    <row r="171" spans="1:26" ht="12">
      <c r="A171" s="26"/>
      <c r="B171" s="27"/>
      <c r="C171" s="26"/>
      <c r="D171" s="26"/>
      <c r="E171" s="26"/>
      <c r="F171" s="26"/>
      <c r="G171" s="26"/>
      <c r="H171" s="26"/>
      <c r="I171" s="26"/>
      <c r="J171" s="26"/>
      <c r="K171" s="26"/>
      <c r="L171" s="26"/>
      <c r="M171" s="26"/>
      <c r="N171" s="26"/>
      <c r="O171" s="26"/>
      <c r="P171" s="26"/>
      <c r="Q171" s="26"/>
      <c r="R171" s="26"/>
      <c r="S171" s="28"/>
      <c r="T171" s="28"/>
      <c r="U171" s="28"/>
      <c r="V171" s="28"/>
      <c r="W171" s="28"/>
      <c r="X171" s="28"/>
      <c r="Y171" s="28"/>
      <c r="Z171" s="28"/>
    </row>
    <row r="172" spans="1:26" ht="12">
      <c r="A172" s="26"/>
      <c r="B172" s="27"/>
      <c r="C172" s="26"/>
      <c r="D172" s="26"/>
      <c r="E172" s="26"/>
      <c r="F172" s="26"/>
      <c r="G172" s="26"/>
      <c r="H172" s="26"/>
      <c r="I172" s="26"/>
      <c r="J172" s="26"/>
      <c r="K172" s="26"/>
      <c r="L172" s="26"/>
      <c r="M172" s="26"/>
      <c r="N172" s="26"/>
      <c r="O172" s="26"/>
      <c r="P172" s="26"/>
      <c r="Q172" s="26"/>
      <c r="R172" s="26"/>
      <c r="S172" s="28"/>
      <c r="T172" s="28"/>
      <c r="U172" s="28"/>
      <c r="V172" s="28"/>
      <c r="W172" s="28"/>
      <c r="X172" s="28"/>
      <c r="Y172" s="28"/>
      <c r="Z172" s="28"/>
    </row>
    <row r="173" spans="1:26" ht="12">
      <c r="A173" s="26"/>
      <c r="B173" s="27"/>
      <c r="C173" s="26"/>
      <c r="D173" s="26"/>
      <c r="E173" s="26"/>
      <c r="F173" s="26"/>
      <c r="G173" s="26"/>
      <c r="H173" s="26"/>
      <c r="I173" s="26"/>
      <c r="J173" s="26"/>
      <c r="K173" s="26"/>
      <c r="L173" s="26"/>
      <c r="M173" s="26"/>
      <c r="N173" s="26"/>
      <c r="O173" s="26"/>
      <c r="P173" s="26"/>
      <c r="Q173" s="26"/>
      <c r="R173" s="26"/>
      <c r="S173" s="28"/>
      <c r="T173" s="28"/>
      <c r="U173" s="28"/>
      <c r="V173" s="28"/>
      <c r="W173" s="28"/>
      <c r="X173" s="28"/>
      <c r="Y173" s="28"/>
      <c r="Z173" s="28"/>
    </row>
    <row r="174" spans="1:26" ht="12">
      <c r="A174" s="26"/>
      <c r="B174" s="27"/>
      <c r="C174" s="26"/>
      <c r="D174" s="26"/>
      <c r="E174" s="26"/>
      <c r="F174" s="26"/>
      <c r="G174" s="26"/>
      <c r="H174" s="26"/>
      <c r="I174" s="26"/>
      <c r="J174" s="26"/>
      <c r="K174" s="26"/>
      <c r="L174" s="26"/>
      <c r="M174" s="26"/>
      <c r="N174" s="26"/>
      <c r="O174" s="26"/>
      <c r="P174" s="26"/>
      <c r="Q174" s="26"/>
      <c r="R174" s="26"/>
      <c r="S174" s="28"/>
      <c r="T174" s="28"/>
      <c r="U174" s="28"/>
      <c r="V174" s="28"/>
      <c r="W174" s="28"/>
      <c r="X174" s="28"/>
      <c r="Y174" s="28"/>
      <c r="Z174" s="28"/>
    </row>
    <row r="175" spans="1:26" ht="12">
      <c r="A175" s="26"/>
      <c r="B175" s="27"/>
      <c r="C175" s="26"/>
      <c r="D175" s="26"/>
      <c r="E175" s="26"/>
      <c r="F175" s="26"/>
      <c r="G175" s="26"/>
      <c r="H175" s="26"/>
      <c r="I175" s="26"/>
      <c r="J175" s="26"/>
      <c r="K175" s="26"/>
      <c r="L175" s="26"/>
      <c r="M175" s="26"/>
      <c r="N175" s="26"/>
      <c r="O175" s="26"/>
      <c r="P175" s="26"/>
      <c r="Q175" s="26"/>
      <c r="R175" s="26"/>
      <c r="S175" s="28"/>
      <c r="T175" s="28"/>
      <c r="U175" s="28"/>
      <c r="V175" s="28"/>
      <c r="W175" s="28"/>
      <c r="X175" s="28"/>
      <c r="Y175" s="28"/>
      <c r="Z175" s="28"/>
    </row>
    <row r="176" spans="1:26" ht="12">
      <c r="A176" s="26"/>
      <c r="B176" s="27"/>
      <c r="C176" s="26"/>
      <c r="D176" s="26"/>
      <c r="E176" s="26"/>
      <c r="F176" s="26"/>
      <c r="G176" s="26"/>
      <c r="H176" s="26"/>
      <c r="I176" s="26"/>
      <c r="J176" s="26"/>
      <c r="K176" s="26"/>
      <c r="L176" s="26"/>
      <c r="M176" s="26"/>
      <c r="N176" s="26"/>
      <c r="O176" s="26"/>
      <c r="P176" s="26"/>
      <c r="Q176" s="26"/>
      <c r="R176" s="26"/>
      <c r="S176" s="28"/>
      <c r="T176" s="28"/>
      <c r="U176" s="28"/>
      <c r="V176" s="28"/>
      <c r="W176" s="28"/>
      <c r="X176" s="28"/>
      <c r="Y176" s="28"/>
      <c r="Z176" s="28"/>
    </row>
    <row r="177" spans="1:26" ht="12">
      <c r="A177" s="26"/>
      <c r="B177" s="27"/>
      <c r="C177" s="26"/>
      <c r="D177" s="26"/>
      <c r="E177" s="26"/>
      <c r="F177" s="26"/>
      <c r="G177" s="26"/>
      <c r="H177" s="26"/>
      <c r="I177" s="26"/>
      <c r="J177" s="26"/>
      <c r="K177" s="26"/>
      <c r="L177" s="26"/>
      <c r="M177" s="26"/>
      <c r="N177" s="26"/>
      <c r="O177" s="26"/>
      <c r="P177" s="26"/>
      <c r="Q177" s="26"/>
      <c r="R177" s="26"/>
      <c r="S177" s="28"/>
      <c r="T177" s="28"/>
      <c r="U177" s="28"/>
      <c r="V177" s="28"/>
      <c r="W177" s="28"/>
      <c r="X177" s="28"/>
      <c r="Y177" s="28"/>
      <c r="Z177" s="28"/>
    </row>
    <row r="178" spans="1:26" ht="12">
      <c r="A178" s="26"/>
      <c r="B178" s="27"/>
      <c r="C178" s="26"/>
      <c r="D178" s="26"/>
      <c r="E178" s="26"/>
      <c r="F178" s="26"/>
      <c r="G178" s="26"/>
      <c r="H178" s="26"/>
      <c r="I178" s="26"/>
      <c r="J178" s="26"/>
      <c r="K178" s="26"/>
      <c r="L178" s="26"/>
      <c r="M178" s="26"/>
      <c r="N178" s="26"/>
      <c r="O178" s="26"/>
      <c r="P178" s="26"/>
      <c r="Q178" s="26"/>
      <c r="R178" s="26"/>
      <c r="S178" s="28"/>
      <c r="T178" s="28"/>
      <c r="U178" s="28"/>
      <c r="V178" s="28"/>
      <c r="W178" s="28"/>
      <c r="X178" s="28"/>
      <c r="Y178" s="28"/>
      <c r="Z178" s="28"/>
    </row>
    <row r="179" spans="1:26" ht="12">
      <c r="A179" s="26"/>
      <c r="B179" s="27"/>
      <c r="C179" s="26"/>
      <c r="D179" s="26"/>
      <c r="E179" s="26"/>
      <c r="F179" s="26"/>
      <c r="G179" s="26"/>
      <c r="H179" s="26"/>
      <c r="I179" s="26"/>
      <c r="J179" s="26"/>
      <c r="K179" s="26"/>
      <c r="L179" s="26"/>
      <c r="M179" s="26"/>
      <c r="N179" s="26"/>
      <c r="O179" s="26"/>
      <c r="P179" s="26"/>
      <c r="Q179" s="26"/>
      <c r="R179" s="26"/>
      <c r="S179" s="28"/>
      <c r="T179" s="28"/>
      <c r="U179" s="28"/>
      <c r="V179" s="28"/>
      <c r="W179" s="28"/>
      <c r="X179" s="28"/>
      <c r="Y179" s="28"/>
      <c r="Z179" s="28"/>
    </row>
    <row r="180" spans="1:26" ht="12">
      <c r="A180" s="26"/>
      <c r="B180" s="27"/>
      <c r="C180" s="26"/>
      <c r="D180" s="26"/>
      <c r="E180" s="26"/>
      <c r="F180" s="26"/>
      <c r="G180" s="26"/>
      <c r="H180" s="26"/>
      <c r="I180" s="26"/>
      <c r="J180" s="26"/>
      <c r="K180" s="26"/>
      <c r="L180" s="26"/>
      <c r="M180" s="26"/>
      <c r="N180" s="26"/>
      <c r="O180" s="26"/>
      <c r="P180" s="26"/>
      <c r="Q180" s="26"/>
      <c r="R180" s="26"/>
      <c r="S180" s="28"/>
      <c r="T180" s="28"/>
      <c r="U180" s="28"/>
      <c r="V180" s="28"/>
      <c r="W180" s="28"/>
      <c r="X180" s="28"/>
      <c r="Y180" s="28"/>
      <c r="Z180" s="28"/>
    </row>
    <row r="181" spans="1:26" ht="12">
      <c r="A181" s="26"/>
      <c r="B181" s="32"/>
      <c r="C181" s="26"/>
      <c r="D181" s="26"/>
      <c r="E181" s="26"/>
      <c r="F181" s="26"/>
      <c r="G181" s="26"/>
      <c r="H181" s="26"/>
      <c r="I181" s="26"/>
      <c r="J181" s="26"/>
      <c r="K181" s="26"/>
      <c r="L181" s="26"/>
      <c r="M181" s="26"/>
      <c r="N181" s="26"/>
      <c r="O181" s="26"/>
      <c r="P181" s="26"/>
      <c r="Q181" s="26"/>
      <c r="R181" s="26"/>
      <c r="S181" s="28"/>
      <c r="T181" s="28"/>
      <c r="U181" s="28"/>
      <c r="V181" s="28"/>
      <c r="W181" s="28"/>
      <c r="X181" s="28"/>
      <c r="Y181" s="28"/>
      <c r="Z181" s="28"/>
    </row>
    <row r="182" spans="1:26" ht="12">
      <c r="A182" s="26"/>
      <c r="B182" s="27"/>
      <c r="C182" s="26"/>
      <c r="D182" s="26"/>
      <c r="E182" s="26"/>
      <c r="F182" s="26"/>
      <c r="G182" s="26"/>
      <c r="H182" s="26"/>
      <c r="I182" s="26"/>
      <c r="J182" s="26"/>
      <c r="K182" s="26"/>
      <c r="L182" s="26"/>
      <c r="M182" s="26"/>
      <c r="N182" s="26"/>
      <c r="O182" s="26"/>
      <c r="P182" s="26"/>
      <c r="Q182" s="26"/>
      <c r="R182" s="26"/>
      <c r="S182" s="28"/>
      <c r="T182" s="28"/>
      <c r="U182" s="28"/>
      <c r="V182" s="28"/>
      <c r="W182" s="28"/>
      <c r="X182" s="28"/>
      <c r="Y182" s="28"/>
      <c r="Z182" s="28"/>
    </row>
    <row r="183" spans="1:26" ht="12">
      <c r="A183" s="26"/>
      <c r="B183" s="27"/>
      <c r="C183" s="26"/>
      <c r="D183" s="26"/>
      <c r="E183" s="26"/>
      <c r="F183" s="26"/>
      <c r="G183" s="26"/>
      <c r="H183" s="26"/>
      <c r="I183" s="26"/>
      <c r="J183" s="26"/>
      <c r="K183" s="26"/>
      <c r="L183" s="26"/>
      <c r="M183" s="26"/>
      <c r="N183" s="26"/>
      <c r="O183" s="26"/>
      <c r="P183" s="26"/>
      <c r="Q183" s="26"/>
      <c r="R183" s="26"/>
      <c r="S183" s="28"/>
      <c r="T183" s="28"/>
      <c r="U183" s="28"/>
      <c r="V183" s="28"/>
      <c r="W183" s="28"/>
      <c r="X183" s="28"/>
      <c r="Y183" s="28"/>
      <c r="Z183" s="28"/>
    </row>
    <row r="184" spans="1:26" ht="12">
      <c r="A184" s="26"/>
      <c r="B184" s="27"/>
      <c r="C184" s="26"/>
      <c r="D184" s="26"/>
      <c r="E184" s="26"/>
      <c r="F184" s="26"/>
      <c r="G184" s="26"/>
      <c r="H184" s="26"/>
      <c r="I184" s="26"/>
      <c r="J184" s="26"/>
      <c r="K184" s="26"/>
      <c r="L184" s="26"/>
      <c r="M184" s="26"/>
      <c r="N184" s="26"/>
      <c r="O184" s="26"/>
      <c r="P184" s="26"/>
      <c r="Q184" s="26"/>
      <c r="R184" s="26"/>
      <c r="S184" s="28"/>
      <c r="T184" s="28"/>
      <c r="U184" s="28"/>
      <c r="V184" s="28"/>
      <c r="W184" s="28"/>
      <c r="X184" s="28"/>
      <c r="Y184" s="28"/>
      <c r="Z184" s="28"/>
    </row>
    <row r="185" spans="1:26" ht="12">
      <c r="A185" s="26"/>
      <c r="B185" s="27"/>
      <c r="C185" s="26"/>
      <c r="D185" s="26"/>
      <c r="E185" s="26"/>
      <c r="F185" s="26"/>
      <c r="G185" s="26"/>
      <c r="H185" s="26"/>
      <c r="I185" s="26"/>
      <c r="J185" s="26"/>
      <c r="K185" s="26"/>
      <c r="L185" s="26"/>
      <c r="M185" s="26"/>
      <c r="N185" s="26"/>
      <c r="O185" s="26"/>
      <c r="P185" s="26"/>
      <c r="Q185" s="26"/>
      <c r="R185" s="26"/>
      <c r="S185" s="28"/>
      <c r="T185" s="28"/>
      <c r="U185" s="28"/>
      <c r="V185" s="28"/>
      <c r="W185" s="28"/>
      <c r="X185" s="28"/>
      <c r="Y185" s="28"/>
      <c r="Z185" s="28"/>
    </row>
    <row r="186" spans="1:26" ht="12">
      <c r="A186" s="26"/>
      <c r="B186" s="27"/>
      <c r="C186" s="26"/>
      <c r="D186" s="26"/>
      <c r="E186" s="26"/>
      <c r="F186" s="26"/>
      <c r="G186" s="26"/>
      <c r="H186" s="26"/>
      <c r="I186" s="26"/>
      <c r="J186" s="26"/>
      <c r="K186" s="26"/>
      <c r="L186" s="26"/>
      <c r="M186" s="26"/>
      <c r="N186" s="26"/>
      <c r="O186" s="26"/>
      <c r="P186" s="26"/>
      <c r="Q186" s="26"/>
      <c r="R186" s="26"/>
      <c r="S186" s="28"/>
      <c r="T186" s="28"/>
      <c r="U186" s="28"/>
      <c r="V186" s="28"/>
      <c r="W186" s="28"/>
      <c r="X186" s="28"/>
      <c r="Y186" s="28"/>
      <c r="Z186" s="28"/>
    </row>
    <row r="187" spans="1:26" ht="12">
      <c r="A187" s="26"/>
      <c r="B187" s="27"/>
      <c r="C187" s="26"/>
      <c r="D187" s="26"/>
      <c r="E187" s="26"/>
      <c r="F187" s="26"/>
      <c r="G187" s="26"/>
      <c r="H187" s="26"/>
      <c r="I187" s="26"/>
      <c r="J187" s="26"/>
      <c r="K187" s="26"/>
      <c r="L187" s="26"/>
      <c r="M187" s="26"/>
      <c r="N187" s="26"/>
      <c r="O187" s="26"/>
      <c r="P187" s="26"/>
      <c r="Q187" s="26"/>
      <c r="R187" s="26"/>
      <c r="S187" s="28"/>
      <c r="T187" s="28"/>
      <c r="U187" s="28"/>
      <c r="V187" s="28"/>
      <c r="W187" s="28"/>
      <c r="X187" s="28"/>
      <c r="Y187" s="28"/>
      <c r="Z187" s="28"/>
    </row>
    <row r="188" spans="1:26" ht="12">
      <c r="A188" s="26"/>
      <c r="B188" s="27"/>
      <c r="C188" s="26"/>
      <c r="D188" s="26"/>
      <c r="E188" s="26"/>
      <c r="F188" s="26"/>
      <c r="G188" s="26"/>
      <c r="H188" s="26"/>
      <c r="I188" s="26"/>
      <c r="J188" s="26"/>
      <c r="K188" s="26"/>
      <c r="L188" s="26"/>
      <c r="M188" s="26"/>
      <c r="N188" s="26"/>
      <c r="O188" s="26"/>
      <c r="P188" s="26"/>
      <c r="Q188" s="26"/>
      <c r="R188" s="26"/>
      <c r="S188" s="28"/>
      <c r="T188" s="28"/>
      <c r="U188" s="28"/>
      <c r="V188" s="28"/>
      <c r="W188" s="28"/>
      <c r="X188" s="28"/>
      <c r="Y188" s="28"/>
      <c r="Z188" s="28"/>
    </row>
    <row r="189" spans="1:26" ht="12">
      <c r="A189" s="26"/>
      <c r="B189" s="27"/>
      <c r="C189" s="26"/>
      <c r="D189" s="26"/>
      <c r="E189" s="26"/>
      <c r="F189" s="26"/>
      <c r="G189" s="26"/>
      <c r="H189" s="26"/>
      <c r="I189" s="26"/>
      <c r="J189" s="26"/>
      <c r="K189" s="26"/>
      <c r="L189" s="26"/>
      <c r="M189" s="26"/>
      <c r="N189" s="26"/>
      <c r="O189" s="26"/>
      <c r="P189" s="26"/>
      <c r="Q189" s="26"/>
      <c r="R189" s="26"/>
      <c r="S189" s="28"/>
      <c r="T189" s="28"/>
      <c r="U189" s="28"/>
      <c r="V189" s="28"/>
      <c r="W189" s="28"/>
      <c r="X189" s="28"/>
      <c r="Y189" s="28"/>
      <c r="Z189" s="28"/>
    </row>
    <row r="190" spans="1:26" ht="12">
      <c r="A190" s="26"/>
      <c r="B190" s="27"/>
      <c r="C190" s="26"/>
      <c r="D190" s="26"/>
      <c r="E190" s="26"/>
      <c r="F190" s="26"/>
      <c r="G190" s="26"/>
      <c r="H190" s="26"/>
      <c r="I190" s="26"/>
      <c r="J190" s="26"/>
      <c r="K190" s="26"/>
      <c r="L190" s="26"/>
      <c r="M190" s="26"/>
      <c r="N190" s="26"/>
      <c r="O190" s="26"/>
      <c r="P190" s="26"/>
      <c r="Q190" s="26"/>
      <c r="R190" s="26"/>
      <c r="S190" s="28"/>
      <c r="T190" s="28"/>
      <c r="U190" s="28"/>
      <c r="V190" s="28"/>
      <c r="W190" s="28"/>
      <c r="X190" s="28"/>
      <c r="Y190" s="28"/>
      <c r="Z190" s="28"/>
    </row>
    <row r="191" spans="1:26" s="2" customFormat="1" ht="12">
      <c r="A191" s="29"/>
      <c r="B191" s="33"/>
      <c r="C191" s="29"/>
      <c r="D191" s="29"/>
      <c r="E191" s="29"/>
      <c r="F191" s="29"/>
      <c r="G191" s="29"/>
      <c r="H191" s="29"/>
      <c r="I191" s="29"/>
      <c r="J191" s="29"/>
      <c r="K191" s="29"/>
      <c r="L191" s="29"/>
      <c r="M191" s="29"/>
      <c r="N191" s="29"/>
      <c r="O191" s="29"/>
      <c r="P191" s="29"/>
      <c r="Q191" s="29"/>
      <c r="R191" s="29"/>
      <c r="S191" s="34"/>
      <c r="T191" s="34"/>
      <c r="U191" s="34"/>
      <c r="V191" s="34"/>
      <c r="W191" s="34"/>
      <c r="X191" s="34"/>
      <c r="Y191" s="34"/>
      <c r="Z191" s="34"/>
    </row>
    <row r="192" spans="1:26" ht="12">
      <c r="A192" s="26"/>
      <c r="B192" s="27"/>
      <c r="C192" s="26"/>
      <c r="D192" s="26"/>
      <c r="E192" s="26"/>
      <c r="F192" s="26"/>
      <c r="G192" s="26"/>
      <c r="H192" s="26"/>
      <c r="I192" s="26"/>
      <c r="J192" s="26"/>
      <c r="K192" s="26"/>
      <c r="L192" s="26"/>
      <c r="M192" s="26"/>
      <c r="N192" s="26"/>
      <c r="O192" s="26"/>
      <c r="P192" s="26"/>
      <c r="Q192" s="26"/>
      <c r="R192" s="26"/>
      <c r="S192" s="28"/>
      <c r="T192" s="28"/>
      <c r="U192" s="28"/>
      <c r="V192" s="28"/>
      <c r="W192" s="28"/>
      <c r="X192" s="28"/>
      <c r="Y192" s="28"/>
      <c r="Z192" s="28"/>
    </row>
    <row r="193" spans="1:26" ht="12">
      <c r="A193" s="26"/>
      <c r="B193" s="27"/>
      <c r="C193" s="26"/>
      <c r="D193" s="26"/>
      <c r="E193" s="26"/>
      <c r="F193" s="26"/>
      <c r="G193" s="26"/>
      <c r="H193" s="26"/>
      <c r="I193" s="26"/>
      <c r="J193" s="26"/>
      <c r="K193" s="26"/>
      <c r="L193" s="26"/>
      <c r="M193" s="26"/>
      <c r="N193" s="26"/>
      <c r="O193" s="26"/>
      <c r="P193" s="26"/>
      <c r="Q193" s="26"/>
      <c r="R193" s="26"/>
      <c r="S193" s="28"/>
      <c r="T193" s="28"/>
      <c r="U193" s="28"/>
      <c r="V193" s="28"/>
      <c r="W193" s="28"/>
      <c r="X193" s="28"/>
      <c r="Y193" s="28"/>
      <c r="Z193" s="28"/>
    </row>
    <row r="194" spans="1:26" ht="12">
      <c r="A194" s="26"/>
      <c r="B194" s="27"/>
      <c r="C194" s="26"/>
      <c r="D194" s="26"/>
      <c r="E194" s="26"/>
      <c r="F194" s="26"/>
      <c r="G194" s="26"/>
      <c r="H194" s="26"/>
      <c r="I194" s="26"/>
      <c r="J194" s="26"/>
      <c r="K194" s="26"/>
      <c r="L194" s="26"/>
      <c r="M194" s="26"/>
      <c r="N194" s="26"/>
      <c r="O194" s="26"/>
      <c r="P194" s="26"/>
      <c r="Q194" s="26"/>
      <c r="R194" s="26"/>
      <c r="S194" s="28"/>
      <c r="T194" s="28"/>
      <c r="U194" s="28"/>
      <c r="V194" s="28"/>
      <c r="W194" s="28"/>
      <c r="X194" s="28"/>
      <c r="Y194" s="28"/>
      <c r="Z194" s="28"/>
    </row>
    <row r="195" spans="1:26" ht="12">
      <c r="A195" s="26"/>
      <c r="B195" s="27"/>
      <c r="C195" s="26"/>
      <c r="D195" s="26"/>
      <c r="E195" s="26"/>
      <c r="F195" s="26"/>
      <c r="G195" s="26"/>
      <c r="H195" s="26"/>
      <c r="I195" s="26"/>
      <c r="J195" s="26"/>
      <c r="K195" s="26"/>
      <c r="L195" s="26"/>
      <c r="M195" s="26"/>
      <c r="N195" s="26"/>
      <c r="O195" s="26"/>
      <c r="P195" s="26"/>
      <c r="Q195" s="26"/>
      <c r="R195" s="26"/>
      <c r="S195" s="28"/>
      <c r="T195" s="28"/>
      <c r="U195" s="28"/>
      <c r="V195" s="28"/>
      <c r="W195" s="28"/>
      <c r="X195" s="28"/>
      <c r="Y195" s="28"/>
      <c r="Z195" s="28"/>
    </row>
    <row r="196" spans="1:26" ht="12">
      <c r="A196" s="26"/>
      <c r="B196" s="27"/>
      <c r="C196" s="26"/>
      <c r="D196" s="26"/>
      <c r="E196" s="26"/>
      <c r="F196" s="26"/>
      <c r="G196" s="26"/>
      <c r="H196" s="26"/>
      <c r="I196" s="26"/>
      <c r="J196" s="26"/>
      <c r="K196" s="26"/>
      <c r="L196" s="26"/>
      <c r="M196" s="26"/>
      <c r="N196" s="26"/>
      <c r="O196" s="26"/>
      <c r="P196" s="26"/>
      <c r="Q196" s="26"/>
      <c r="R196" s="26"/>
      <c r="S196" s="28"/>
      <c r="T196" s="28"/>
      <c r="U196" s="28"/>
      <c r="V196" s="28"/>
      <c r="W196" s="28"/>
      <c r="X196" s="28"/>
      <c r="Y196" s="28"/>
      <c r="Z196" s="28"/>
    </row>
    <row r="197" spans="1:26" ht="12">
      <c r="A197" s="26"/>
      <c r="B197" s="27"/>
      <c r="C197" s="26"/>
      <c r="D197" s="26"/>
      <c r="E197" s="26"/>
      <c r="F197" s="26"/>
      <c r="G197" s="26"/>
      <c r="H197" s="26"/>
      <c r="I197" s="26"/>
      <c r="J197" s="26"/>
      <c r="K197" s="26"/>
      <c r="L197" s="26"/>
      <c r="M197" s="26"/>
      <c r="N197" s="26"/>
      <c r="O197" s="26"/>
      <c r="P197" s="26"/>
      <c r="Q197" s="26"/>
      <c r="R197" s="26"/>
      <c r="S197" s="28"/>
      <c r="T197" s="28"/>
      <c r="U197" s="28"/>
      <c r="V197" s="28"/>
      <c r="W197" s="28"/>
      <c r="X197" s="28"/>
      <c r="Y197" s="28"/>
      <c r="Z197" s="28"/>
    </row>
    <row r="198" spans="1:26" ht="12">
      <c r="A198" s="26"/>
      <c r="B198" s="27"/>
      <c r="C198" s="26"/>
      <c r="D198" s="26"/>
      <c r="E198" s="26"/>
      <c r="F198" s="26"/>
      <c r="G198" s="26"/>
      <c r="H198" s="26"/>
      <c r="I198" s="26"/>
      <c r="J198" s="26"/>
      <c r="K198" s="26"/>
      <c r="L198" s="26"/>
      <c r="M198" s="26"/>
      <c r="N198" s="26"/>
      <c r="O198" s="26"/>
      <c r="P198" s="26"/>
      <c r="Q198" s="26"/>
      <c r="R198" s="26"/>
      <c r="S198" s="28"/>
      <c r="T198" s="28"/>
      <c r="U198" s="28"/>
      <c r="V198" s="28"/>
      <c r="W198" s="28"/>
      <c r="X198" s="28"/>
      <c r="Y198" s="28"/>
      <c r="Z198" s="28"/>
    </row>
    <row r="199" spans="1:26" ht="12">
      <c r="A199" s="26"/>
      <c r="B199" s="27"/>
      <c r="C199" s="26"/>
      <c r="D199" s="26"/>
      <c r="E199" s="26"/>
      <c r="F199" s="26"/>
      <c r="G199" s="26"/>
      <c r="H199" s="26"/>
      <c r="I199" s="26"/>
      <c r="J199" s="26"/>
      <c r="K199" s="26"/>
      <c r="L199" s="26"/>
      <c r="M199" s="26"/>
      <c r="N199" s="26"/>
      <c r="O199" s="26"/>
      <c r="P199" s="26"/>
      <c r="Q199" s="26"/>
      <c r="R199" s="26"/>
      <c r="S199" s="28"/>
      <c r="T199" s="28"/>
      <c r="U199" s="28"/>
      <c r="V199" s="28"/>
      <c r="W199" s="28"/>
      <c r="X199" s="28"/>
      <c r="Y199" s="28"/>
      <c r="Z199" s="28"/>
    </row>
    <row r="200" spans="1:26" ht="12">
      <c r="A200" s="26"/>
      <c r="B200" s="27"/>
      <c r="C200" s="26"/>
      <c r="D200" s="26"/>
      <c r="E200" s="26"/>
      <c r="F200" s="26"/>
      <c r="G200" s="26"/>
      <c r="H200" s="26"/>
      <c r="I200" s="26"/>
      <c r="J200" s="26"/>
      <c r="K200" s="26"/>
      <c r="L200" s="26"/>
      <c r="M200" s="26"/>
      <c r="N200" s="26"/>
      <c r="O200" s="26"/>
      <c r="P200" s="26"/>
      <c r="Q200" s="26"/>
      <c r="R200" s="26"/>
      <c r="S200" s="28"/>
      <c r="T200" s="28"/>
      <c r="U200" s="28"/>
      <c r="V200" s="28"/>
      <c r="W200" s="28"/>
      <c r="X200" s="28"/>
      <c r="Y200" s="28"/>
      <c r="Z200" s="28"/>
    </row>
    <row r="201" spans="1:26" ht="12">
      <c r="A201" s="26"/>
      <c r="B201" s="27"/>
      <c r="C201" s="26"/>
      <c r="D201" s="26"/>
      <c r="E201" s="26"/>
      <c r="F201" s="26"/>
      <c r="G201" s="26"/>
      <c r="H201" s="26"/>
      <c r="I201" s="26"/>
      <c r="J201" s="26"/>
      <c r="K201" s="26"/>
      <c r="L201" s="26"/>
      <c r="M201" s="26"/>
      <c r="N201" s="26"/>
      <c r="O201" s="26"/>
      <c r="P201" s="26"/>
      <c r="Q201" s="26"/>
      <c r="R201" s="26"/>
      <c r="S201" s="28"/>
      <c r="T201" s="28"/>
      <c r="U201" s="28"/>
      <c r="V201" s="28"/>
      <c r="W201" s="28"/>
      <c r="X201" s="28"/>
      <c r="Y201" s="28"/>
      <c r="Z201" s="28"/>
    </row>
    <row r="202" spans="1:26" ht="12">
      <c r="A202" s="26"/>
      <c r="B202" s="27"/>
      <c r="C202" s="26"/>
      <c r="D202" s="26"/>
      <c r="E202" s="26"/>
      <c r="F202" s="26"/>
      <c r="G202" s="26"/>
      <c r="H202" s="26"/>
      <c r="I202" s="26"/>
      <c r="J202" s="26"/>
      <c r="K202" s="26"/>
      <c r="L202" s="26"/>
      <c r="M202" s="26"/>
      <c r="N202" s="26"/>
      <c r="O202" s="26"/>
      <c r="P202" s="26"/>
      <c r="Q202" s="26"/>
      <c r="R202" s="26"/>
      <c r="S202" s="28"/>
      <c r="T202" s="28"/>
      <c r="U202" s="28"/>
      <c r="V202" s="28"/>
      <c r="W202" s="28"/>
      <c r="X202" s="28"/>
      <c r="Y202" s="28"/>
      <c r="Z202" s="28"/>
    </row>
    <row r="203" spans="1:26" ht="12">
      <c r="A203" s="26"/>
      <c r="B203" s="27"/>
      <c r="C203" s="26"/>
      <c r="D203" s="26"/>
      <c r="E203" s="26"/>
      <c r="F203" s="26"/>
      <c r="G203" s="26"/>
      <c r="H203" s="26"/>
      <c r="I203" s="26"/>
      <c r="J203" s="26"/>
      <c r="K203" s="26"/>
      <c r="L203" s="26"/>
      <c r="M203" s="26"/>
      <c r="N203" s="26"/>
      <c r="O203" s="26"/>
      <c r="P203" s="26"/>
      <c r="Q203" s="26"/>
      <c r="R203" s="26"/>
      <c r="S203" s="28"/>
      <c r="T203" s="28"/>
      <c r="U203" s="28"/>
      <c r="V203" s="28"/>
      <c r="W203" s="28"/>
      <c r="X203" s="28"/>
      <c r="Y203" s="28"/>
      <c r="Z203" s="28"/>
    </row>
    <row r="204" spans="1:26" ht="12">
      <c r="A204" s="26"/>
      <c r="B204" s="27"/>
      <c r="C204" s="26"/>
      <c r="D204" s="26"/>
      <c r="E204" s="26"/>
      <c r="F204" s="26"/>
      <c r="G204" s="26"/>
      <c r="H204" s="26"/>
      <c r="I204" s="26"/>
      <c r="J204" s="26"/>
      <c r="K204" s="26"/>
      <c r="L204" s="26"/>
      <c r="M204" s="26"/>
      <c r="N204" s="26"/>
      <c r="O204" s="26"/>
      <c r="P204" s="26"/>
      <c r="Q204" s="26"/>
      <c r="R204" s="26"/>
      <c r="S204" s="28"/>
      <c r="T204" s="28"/>
      <c r="U204" s="28"/>
      <c r="V204" s="28"/>
      <c r="W204" s="28"/>
      <c r="X204" s="28"/>
      <c r="Y204" s="28"/>
      <c r="Z204" s="28"/>
    </row>
    <row r="205" spans="1:26" ht="12">
      <c r="A205" s="26"/>
      <c r="B205" s="27"/>
      <c r="C205" s="26"/>
      <c r="D205" s="26"/>
      <c r="E205" s="26"/>
      <c r="F205" s="26"/>
      <c r="G205" s="26"/>
      <c r="H205" s="26"/>
      <c r="I205" s="26"/>
      <c r="J205" s="26"/>
      <c r="K205" s="26"/>
      <c r="L205" s="26"/>
      <c r="M205" s="26"/>
      <c r="N205" s="26"/>
      <c r="O205" s="26"/>
      <c r="P205" s="26"/>
      <c r="Q205" s="26"/>
      <c r="R205" s="26"/>
      <c r="S205" s="28"/>
      <c r="T205" s="28"/>
      <c r="U205" s="28"/>
      <c r="V205" s="28"/>
      <c r="W205" s="28"/>
      <c r="X205" s="28"/>
      <c r="Y205" s="28"/>
      <c r="Z205" s="28"/>
    </row>
    <row r="206" spans="1:26" ht="12">
      <c r="A206" s="26"/>
      <c r="B206" s="27"/>
      <c r="C206" s="26"/>
      <c r="D206" s="26"/>
      <c r="E206" s="26"/>
      <c r="F206" s="26"/>
      <c r="G206" s="26"/>
      <c r="H206" s="26"/>
      <c r="I206" s="26"/>
      <c r="J206" s="26"/>
      <c r="K206" s="26"/>
      <c r="L206" s="26"/>
      <c r="M206" s="26"/>
      <c r="N206" s="26"/>
      <c r="O206" s="26"/>
      <c r="P206" s="26"/>
      <c r="Q206" s="26"/>
      <c r="R206" s="26"/>
      <c r="S206" s="28"/>
      <c r="T206" s="28"/>
      <c r="U206" s="28"/>
      <c r="V206" s="28"/>
      <c r="W206" s="28"/>
      <c r="X206" s="28"/>
      <c r="Y206" s="28"/>
      <c r="Z206" s="28"/>
    </row>
    <row r="207" spans="1:26" ht="12">
      <c r="A207" s="26"/>
      <c r="B207" s="27"/>
      <c r="C207" s="26"/>
      <c r="D207" s="26"/>
      <c r="E207" s="26"/>
      <c r="F207" s="26"/>
      <c r="G207" s="26"/>
      <c r="H207" s="26"/>
      <c r="I207" s="26"/>
      <c r="J207" s="26"/>
      <c r="K207" s="26"/>
      <c r="L207" s="26"/>
      <c r="M207" s="26"/>
      <c r="N207" s="26"/>
      <c r="O207" s="26"/>
      <c r="P207" s="26"/>
      <c r="Q207" s="26"/>
      <c r="R207" s="26"/>
      <c r="S207" s="28"/>
      <c r="T207" s="28"/>
      <c r="U207" s="28"/>
      <c r="V207" s="28"/>
      <c r="W207" s="28"/>
      <c r="X207" s="28"/>
      <c r="Y207" s="28"/>
      <c r="Z207" s="28"/>
    </row>
    <row r="208" spans="1:26" ht="12">
      <c r="A208" s="26"/>
      <c r="B208" s="27"/>
      <c r="C208" s="26"/>
      <c r="D208" s="26"/>
      <c r="E208" s="26"/>
      <c r="F208" s="26"/>
      <c r="G208" s="26"/>
      <c r="H208" s="26"/>
      <c r="I208" s="26"/>
      <c r="J208" s="26"/>
      <c r="K208" s="26"/>
      <c r="L208" s="26"/>
      <c r="M208" s="26"/>
      <c r="N208" s="26"/>
      <c r="O208" s="26"/>
      <c r="P208" s="26"/>
      <c r="Q208" s="26"/>
      <c r="R208" s="26"/>
      <c r="S208" s="28"/>
      <c r="T208" s="28"/>
      <c r="U208" s="28"/>
      <c r="V208" s="28"/>
      <c r="W208" s="28"/>
      <c r="X208" s="28"/>
      <c r="Y208" s="28"/>
      <c r="Z208" s="28"/>
    </row>
    <row r="209" spans="1:26" ht="12">
      <c r="A209" s="26"/>
      <c r="B209" s="27"/>
      <c r="C209" s="26"/>
      <c r="D209" s="26"/>
      <c r="E209" s="26"/>
      <c r="F209" s="26"/>
      <c r="G209" s="26"/>
      <c r="H209" s="26"/>
      <c r="I209" s="26"/>
      <c r="J209" s="26"/>
      <c r="K209" s="26"/>
      <c r="L209" s="26"/>
      <c r="M209" s="26"/>
      <c r="N209" s="26"/>
      <c r="O209" s="26"/>
      <c r="P209" s="26"/>
      <c r="Q209" s="26"/>
      <c r="R209" s="26"/>
      <c r="S209" s="28"/>
      <c r="T209" s="28"/>
      <c r="U209" s="28"/>
      <c r="V209" s="28"/>
      <c r="W209" s="28"/>
      <c r="X209" s="28"/>
      <c r="Y209" s="28"/>
      <c r="Z209" s="28"/>
    </row>
    <row r="210" spans="1:26" ht="12">
      <c r="A210" s="26"/>
      <c r="B210" s="27"/>
      <c r="C210" s="26"/>
      <c r="D210" s="26"/>
      <c r="E210" s="26"/>
      <c r="F210" s="26"/>
      <c r="G210" s="26"/>
      <c r="H210" s="26"/>
      <c r="I210" s="26"/>
      <c r="J210" s="26"/>
      <c r="K210" s="26"/>
      <c r="L210" s="26"/>
      <c r="M210" s="26"/>
      <c r="N210" s="26"/>
      <c r="O210" s="26"/>
      <c r="P210" s="26"/>
      <c r="Q210" s="26"/>
      <c r="R210" s="26"/>
      <c r="S210" s="28"/>
      <c r="T210" s="28"/>
      <c r="U210" s="28"/>
      <c r="V210" s="28"/>
      <c r="W210" s="28"/>
      <c r="X210" s="28"/>
      <c r="Y210" s="28"/>
      <c r="Z210" s="28"/>
    </row>
    <row r="211" spans="1:26" ht="12">
      <c r="A211" s="26"/>
      <c r="B211" s="27"/>
      <c r="C211" s="26"/>
      <c r="D211" s="26"/>
      <c r="E211" s="26"/>
      <c r="F211" s="26"/>
      <c r="G211" s="26"/>
      <c r="H211" s="26"/>
      <c r="I211" s="26"/>
      <c r="J211" s="26"/>
      <c r="K211" s="26"/>
      <c r="L211" s="26"/>
      <c r="M211" s="26"/>
      <c r="N211" s="26"/>
      <c r="O211" s="26"/>
      <c r="P211" s="26"/>
      <c r="Q211" s="26"/>
      <c r="R211" s="26"/>
      <c r="S211" s="28"/>
      <c r="T211" s="28"/>
      <c r="U211" s="28"/>
      <c r="V211" s="28"/>
      <c r="W211" s="28"/>
      <c r="X211" s="28"/>
      <c r="Y211" s="28"/>
      <c r="Z211" s="28"/>
    </row>
    <row r="212" spans="1:26" ht="12">
      <c r="A212" s="26"/>
      <c r="B212" s="27"/>
      <c r="C212" s="26"/>
      <c r="D212" s="26"/>
      <c r="E212" s="26"/>
      <c r="F212" s="26"/>
      <c r="G212" s="26"/>
      <c r="H212" s="26"/>
      <c r="I212" s="26"/>
      <c r="J212" s="26"/>
      <c r="K212" s="26"/>
      <c r="L212" s="26"/>
      <c r="M212" s="26"/>
      <c r="N212" s="26"/>
      <c r="O212" s="26"/>
      <c r="P212" s="26"/>
      <c r="Q212" s="26"/>
      <c r="R212" s="26"/>
      <c r="S212" s="28"/>
      <c r="T212" s="28"/>
      <c r="U212" s="28"/>
      <c r="V212" s="28"/>
      <c r="W212" s="28"/>
      <c r="X212" s="28"/>
      <c r="Y212" s="28"/>
      <c r="Z212" s="28"/>
    </row>
    <row r="213" spans="1:26" ht="12">
      <c r="A213" s="26"/>
      <c r="B213" s="27"/>
      <c r="C213" s="26"/>
      <c r="D213" s="26"/>
      <c r="E213" s="26"/>
      <c r="F213" s="26"/>
      <c r="G213" s="26"/>
      <c r="H213" s="26"/>
      <c r="I213" s="26"/>
      <c r="J213" s="26"/>
      <c r="K213" s="26"/>
      <c r="L213" s="26"/>
      <c r="M213" s="26"/>
      <c r="N213" s="26"/>
      <c r="O213" s="26"/>
      <c r="P213" s="26"/>
      <c r="Q213" s="26"/>
      <c r="R213" s="26"/>
      <c r="S213" s="28"/>
      <c r="T213" s="28"/>
      <c r="U213" s="28"/>
      <c r="V213" s="28"/>
      <c r="W213" s="28"/>
      <c r="X213" s="28"/>
      <c r="Y213" s="28"/>
      <c r="Z213" s="28"/>
    </row>
    <row r="214" spans="1:26" ht="12">
      <c r="A214" s="26"/>
      <c r="B214" s="27"/>
      <c r="C214" s="26"/>
      <c r="D214" s="26"/>
      <c r="E214" s="26"/>
      <c r="F214" s="26"/>
      <c r="G214" s="26"/>
      <c r="H214" s="26"/>
      <c r="I214" s="26"/>
      <c r="J214" s="26"/>
      <c r="K214" s="26"/>
      <c r="L214" s="26"/>
      <c r="M214" s="26"/>
      <c r="N214" s="26"/>
      <c r="O214" s="26"/>
      <c r="P214" s="26"/>
      <c r="Q214" s="26"/>
      <c r="R214" s="26"/>
      <c r="S214" s="28"/>
      <c r="T214" s="28"/>
      <c r="U214" s="28"/>
      <c r="V214" s="28"/>
      <c r="W214" s="28"/>
      <c r="X214" s="28"/>
      <c r="Y214" s="28"/>
      <c r="Z214" s="28"/>
    </row>
    <row r="215" spans="1:26" ht="12">
      <c r="A215" s="26"/>
      <c r="B215" s="27"/>
      <c r="C215" s="26"/>
      <c r="D215" s="26"/>
      <c r="E215" s="26"/>
      <c r="F215" s="26"/>
      <c r="G215" s="26"/>
      <c r="H215" s="26"/>
      <c r="I215" s="26"/>
      <c r="J215" s="26"/>
      <c r="K215" s="26"/>
      <c r="L215" s="26"/>
      <c r="M215" s="26"/>
      <c r="N215" s="26"/>
      <c r="O215" s="26"/>
      <c r="P215" s="26"/>
      <c r="Q215" s="26"/>
      <c r="R215" s="26"/>
      <c r="S215" s="28"/>
      <c r="T215" s="28"/>
      <c r="U215" s="28"/>
      <c r="V215" s="28"/>
      <c r="W215" s="28"/>
      <c r="X215" s="28"/>
      <c r="Y215" s="28"/>
      <c r="Z215" s="28"/>
    </row>
    <row r="216" spans="1:26" ht="12">
      <c r="A216" s="26"/>
      <c r="B216" s="27"/>
      <c r="C216" s="26"/>
      <c r="D216" s="26"/>
      <c r="E216" s="26"/>
      <c r="F216" s="26"/>
      <c r="G216" s="26"/>
      <c r="H216" s="26"/>
      <c r="I216" s="26"/>
      <c r="J216" s="26"/>
      <c r="K216" s="26"/>
      <c r="L216" s="26"/>
      <c r="M216" s="26"/>
      <c r="N216" s="26"/>
      <c r="O216" s="26"/>
      <c r="P216" s="26"/>
      <c r="Q216" s="26"/>
      <c r="R216" s="26"/>
      <c r="S216" s="28"/>
      <c r="T216" s="28"/>
      <c r="U216" s="28"/>
      <c r="V216" s="28"/>
      <c r="W216" s="28"/>
      <c r="X216" s="28"/>
      <c r="Y216" s="28"/>
      <c r="Z216" s="28"/>
    </row>
    <row r="217" spans="1:26" ht="12">
      <c r="A217" s="26"/>
      <c r="B217" s="27"/>
      <c r="C217" s="26"/>
      <c r="D217" s="26"/>
      <c r="E217" s="26"/>
      <c r="F217" s="26"/>
      <c r="G217" s="26"/>
      <c r="H217" s="26"/>
      <c r="I217" s="26"/>
      <c r="J217" s="26"/>
      <c r="K217" s="26"/>
      <c r="L217" s="26"/>
      <c r="M217" s="26"/>
      <c r="N217" s="26"/>
      <c r="O217" s="26"/>
      <c r="P217" s="26"/>
      <c r="Q217" s="26"/>
      <c r="R217" s="26"/>
      <c r="S217" s="28"/>
      <c r="T217" s="28"/>
      <c r="U217" s="28"/>
      <c r="V217" s="28"/>
      <c r="W217" s="28"/>
      <c r="X217" s="28"/>
      <c r="Y217" s="28"/>
      <c r="Z217" s="28"/>
    </row>
    <row r="218" spans="1:26" ht="12">
      <c r="A218" s="26"/>
      <c r="B218" s="27"/>
      <c r="C218" s="26"/>
      <c r="D218" s="26"/>
      <c r="E218" s="26"/>
      <c r="F218" s="26"/>
      <c r="G218" s="26"/>
      <c r="H218" s="26"/>
      <c r="I218" s="26"/>
      <c r="J218" s="26"/>
      <c r="K218" s="26"/>
      <c r="L218" s="26"/>
      <c r="M218" s="26"/>
      <c r="N218" s="26"/>
      <c r="O218" s="26"/>
      <c r="P218" s="26"/>
      <c r="Q218" s="26"/>
      <c r="R218" s="26"/>
      <c r="S218" s="28"/>
      <c r="T218" s="28"/>
      <c r="U218" s="28"/>
      <c r="V218" s="28"/>
      <c r="W218" s="28"/>
      <c r="X218" s="28"/>
      <c r="Y218" s="28"/>
      <c r="Z218" s="28"/>
    </row>
    <row r="219" spans="1:26" ht="12">
      <c r="A219" s="26"/>
      <c r="B219" s="27"/>
      <c r="C219" s="26"/>
      <c r="D219" s="26"/>
      <c r="E219" s="26"/>
      <c r="F219" s="26"/>
      <c r="G219" s="26"/>
      <c r="H219" s="26"/>
      <c r="I219" s="26"/>
      <c r="J219" s="26"/>
      <c r="K219" s="26"/>
      <c r="L219" s="26"/>
      <c r="M219" s="26"/>
      <c r="N219" s="26"/>
      <c r="O219" s="26"/>
      <c r="P219" s="26"/>
      <c r="Q219" s="26"/>
      <c r="R219" s="26"/>
      <c r="S219" s="28"/>
      <c r="T219" s="28"/>
      <c r="U219" s="28"/>
      <c r="V219" s="28"/>
      <c r="W219" s="28"/>
      <c r="X219" s="28"/>
      <c r="Y219" s="28"/>
      <c r="Z219" s="28"/>
    </row>
    <row r="220" spans="1:26" ht="12">
      <c r="A220" s="26"/>
      <c r="B220" s="27"/>
      <c r="C220" s="26"/>
      <c r="D220" s="26"/>
      <c r="E220" s="26"/>
      <c r="F220" s="26"/>
      <c r="G220" s="26"/>
      <c r="H220" s="26"/>
      <c r="I220" s="26"/>
      <c r="J220" s="26"/>
      <c r="K220" s="26"/>
      <c r="L220" s="26"/>
      <c r="M220" s="26"/>
      <c r="N220" s="26"/>
      <c r="O220" s="26"/>
      <c r="P220" s="26"/>
      <c r="Q220" s="26"/>
      <c r="R220" s="26"/>
      <c r="S220" s="28"/>
      <c r="T220" s="28"/>
      <c r="U220" s="28"/>
      <c r="V220" s="28"/>
      <c r="W220" s="28"/>
      <c r="X220" s="28"/>
      <c r="Y220" s="28"/>
      <c r="Z220" s="28"/>
    </row>
    <row r="221" spans="1:26" ht="12">
      <c r="A221" s="26"/>
      <c r="B221" s="27"/>
      <c r="C221" s="26"/>
      <c r="D221" s="26"/>
      <c r="E221" s="26"/>
      <c r="F221" s="26"/>
      <c r="G221" s="26"/>
      <c r="H221" s="26"/>
      <c r="I221" s="26"/>
      <c r="J221" s="26"/>
      <c r="K221" s="26"/>
      <c r="L221" s="26"/>
      <c r="M221" s="26"/>
      <c r="N221" s="26"/>
      <c r="O221" s="26"/>
      <c r="P221" s="26"/>
      <c r="Q221" s="26"/>
      <c r="R221" s="26"/>
      <c r="S221" s="28"/>
      <c r="T221" s="28"/>
      <c r="U221" s="28"/>
      <c r="V221" s="28"/>
      <c r="W221" s="28"/>
      <c r="X221" s="28"/>
      <c r="Y221" s="28"/>
      <c r="Z221" s="28"/>
    </row>
    <row r="222" spans="1:26" ht="12">
      <c r="A222" s="26"/>
      <c r="B222" s="27"/>
      <c r="C222" s="26"/>
      <c r="D222" s="26"/>
      <c r="E222" s="26"/>
      <c r="F222" s="26"/>
      <c r="G222" s="26"/>
      <c r="H222" s="26"/>
      <c r="I222" s="26"/>
      <c r="J222" s="26"/>
      <c r="K222" s="26"/>
      <c r="L222" s="26"/>
      <c r="M222" s="26"/>
      <c r="N222" s="26"/>
      <c r="O222" s="26"/>
      <c r="P222" s="26"/>
      <c r="Q222" s="26"/>
      <c r="R222" s="26"/>
      <c r="S222" s="28"/>
      <c r="T222" s="28"/>
      <c r="U222" s="28"/>
      <c r="V222" s="28"/>
      <c r="W222" s="28"/>
      <c r="X222" s="28"/>
      <c r="Y222" s="28"/>
      <c r="Z222" s="28"/>
    </row>
    <row r="223" spans="1:26" ht="12">
      <c r="A223" s="26"/>
      <c r="B223" s="27"/>
      <c r="C223" s="26"/>
      <c r="D223" s="26"/>
      <c r="E223" s="26"/>
      <c r="F223" s="26"/>
      <c r="G223" s="26"/>
      <c r="H223" s="26"/>
      <c r="I223" s="26"/>
      <c r="J223" s="26"/>
      <c r="K223" s="26"/>
      <c r="L223" s="26"/>
      <c r="M223" s="26"/>
      <c r="N223" s="26"/>
      <c r="O223" s="26"/>
      <c r="P223" s="26"/>
      <c r="Q223" s="26"/>
      <c r="R223" s="26"/>
      <c r="S223" s="28"/>
      <c r="T223" s="28"/>
      <c r="U223" s="28"/>
      <c r="V223" s="28"/>
      <c r="W223" s="28"/>
      <c r="X223" s="28"/>
      <c r="Y223" s="28"/>
      <c r="Z223" s="28"/>
    </row>
    <row r="224" spans="1:26" ht="12">
      <c r="A224" s="26"/>
      <c r="B224" s="27"/>
      <c r="C224" s="26"/>
      <c r="D224" s="26"/>
      <c r="E224" s="26"/>
      <c r="F224" s="26"/>
      <c r="G224" s="26"/>
      <c r="H224" s="26"/>
      <c r="I224" s="26"/>
      <c r="J224" s="26"/>
      <c r="K224" s="26"/>
      <c r="L224" s="26"/>
      <c r="M224" s="26"/>
      <c r="N224" s="26"/>
      <c r="O224" s="26"/>
      <c r="P224" s="26"/>
      <c r="Q224" s="26"/>
      <c r="R224" s="26"/>
      <c r="S224" s="28"/>
      <c r="T224" s="28"/>
      <c r="U224" s="28"/>
      <c r="V224" s="28"/>
      <c r="W224" s="28"/>
      <c r="X224" s="28"/>
      <c r="Y224" s="28"/>
      <c r="Z224" s="28"/>
    </row>
    <row r="225" spans="1:26" ht="12">
      <c r="A225" s="26"/>
      <c r="B225" s="27"/>
      <c r="C225" s="26"/>
      <c r="D225" s="26"/>
      <c r="E225" s="26"/>
      <c r="F225" s="26"/>
      <c r="G225" s="26"/>
      <c r="H225" s="26"/>
      <c r="I225" s="26"/>
      <c r="J225" s="26"/>
      <c r="K225" s="26"/>
      <c r="L225" s="26"/>
      <c r="M225" s="26"/>
      <c r="N225" s="26"/>
      <c r="O225" s="26"/>
      <c r="P225" s="26"/>
      <c r="Q225" s="26"/>
      <c r="R225" s="26"/>
      <c r="S225" s="28"/>
      <c r="T225" s="28"/>
      <c r="U225" s="28"/>
      <c r="V225" s="28"/>
      <c r="W225" s="28"/>
      <c r="X225" s="28"/>
      <c r="Y225" s="28"/>
      <c r="Z225" s="28"/>
    </row>
    <row r="226" spans="1:26" ht="12">
      <c r="A226" s="26"/>
      <c r="B226" s="27"/>
      <c r="C226" s="26"/>
      <c r="D226" s="26"/>
      <c r="E226" s="26"/>
      <c r="F226" s="26"/>
      <c r="G226" s="26"/>
      <c r="H226" s="26"/>
      <c r="I226" s="26"/>
      <c r="J226" s="26"/>
      <c r="K226" s="26"/>
      <c r="L226" s="26"/>
      <c r="M226" s="26"/>
      <c r="N226" s="26"/>
      <c r="O226" s="26"/>
      <c r="P226" s="26"/>
      <c r="Q226" s="26"/>
      <c r="R226" s="26"/>
      <c r="S226" s="28"/>
      <c r="T226" s="28"/>
      <c r="U226" s="28"/>
      <c r="V226" s="28"/>
      <c r="W226" s="28"/>
      <c r="X226" s="28"/>
      <c r="Y226" s="28"/>
      <c r="Z226" s="28"/>
    </row>
    <row r="227" spans="1:26" ht="12">
      <c r="A227" s="26"/>
      <c r="B227" s="27"/>
      <c r="C227" s="26"/>
      <c r="D227" s="26"/>
      <c r="E227" s="26"/>
      <c r="F227" s="26"/>
      <c r="G227" s="26"/>
      <c r="H227" s="26"/>
      <c r="I227" s="26"/>
      <c r="J227" s="26"/>
      <c r="K227" s="26"/>
      <c r="L227" s="26"/>
      <c r="M227" s="26"/>
      <c r="N227" s="26"/>
      <c r="O227" s="26"/>
      <c r="P227" s="26"/>
      <c r="Q227" s="26"/>
      <c r="R227" s="26"/>
      <c r="S227" s="28"/>
      <c r="T227" s="28"/>
      <c r="U227" s="28"/>
      <c r="V227" s="28"/>
      <c r="W227" s="28"/>
      <c r="X227" s="28"/>
      <c r="Y227" s="28"/>
      <c r="Z227" s="28"/>
    </row>
    <row r="228" spans="1:26" s="2" customFormat="1" ht="12">
      <c r="A228" s="29"/>
      <c r="B228" s="33"/>
      <c r="C228" s="29"/>
      <c r="D228" s="29"/>
      <c r="E228" s="29"/>
      <c r="F228" s="29"/>
      <c r="G228" s="29"/>
      <c r="H228" s="29"/>
      <c r="I228" s="29"/>
      <c r="J228" s="29"/>
      <c r="K228" s="29"/>
      <c r="L228" s="29"/>
      <c r="M228" s="29"/>
      <c r="N228" s="29"/>
      <c r="O228" s="29"/>
      <c r="P228" s="29"/>
      <c r="Q228" s="29"/>
      <c r="R228" s="29"/>
      <c r="S228" s="34"/>
      <c r="T228" s="34"/>
      <c r="U228" s="34"/>
      <c r="V228" s="34"/>
      <c r="W228" s="34"/>
      <c r="X228" s="34"/>
      <c r="Y228" s="34"/>
      <c r="Z228" s="34"/>
    </row>
    <row r="229" spans="1:26" ht="12">
      <c r="A229" s="26"/>
      <c r="B229" s="27"/>
      <c r="C229" s="26"/>
      <c r="D229" s="26"/>
      <c r="E229" s="26"/>
      <c r="F229" s="26"/>
      <c r="G229" s="26"/>
      <c r="H229" s="26"/>
      <c r="I229" s="26"/>
      <c r="J229" s="26"/>
      <c r="K229" s="26"/>
      <c r="L229" s="26"/>
      <c r="M229" s="26"/>
      <c r="N229" s="26"/>
      <c r="O229" s="26"/>
      <c r="P229" s="26"/>
      <c r="Q229" s="26"/>
      <c r="R229" s="26"/>
      <c r="S229" s="28"/>
      <c r="T229" s="28"/>
      <c r="U229" s="28"/>
      <c r="V229" s="28"/>
      <c r="W229" s="28"/>
      <c r="X229" s="28"/>
      <c r="Y229" s="28"/>
      <c r="Z229" s="28"/>
    </row>
    <row r="230" spans="1:26" ht="12">
      <c r="A230" s="26"/>
      <c r="B230" s="27"/>
      <c r="C230" s="26"/>
      <c r="D230" s="26"/>
      <c r="E230" s="26"/>
      <c r="F230" s="26"/>
      <c r="G230" s="26"/>
      <c r="H230" s="26"/>
      <c r="I230" s="26"/>
      <c r="J230" s="26"/>
      <c r="K230" s="26"/>
      <c r="L230" s="26"/>
      <c r="M230" s="26"/>
      <c r="N230" s="26"/>
      <c r="O230" s="26"/>
      <c r="P230" s="26"/>
      <c r="Q230" s="26"/>
      <c r="R230" s="26"/>
      <c r="S230" s="28"/>
      <c r="T230" s="28"/>
      <c r="U230" s="28"/>
      <c r="V230" s="28"/>
      <c r="W230" s="28"/>
      <c r="X230" s="28"/>
      <c r="Y230" s="28"/>
      <c r="Z230" s="28"/>
    </row>
    <row r="231" spans="1:26" ht="12">
      <c r="A231" s="26"/>
      <c r="B231" s="27"/>
      <c r="C231" s="26"/>
      <c r="D231" s="26"/>
      <c r="E231" s="26"/>
      <c r="F231" s="26"/>
      <c r="G231" s="26"/>
      <c r="H231" s="26"/>
      <c r="I231" s="26"/>
      <c r="J231" s="26"/>
      <c r="K231" s="26"/>
      <c r="L231" s="26"/>
      <c r="M231" s="26"/>
      <c r="N231" s="26"/>
      <c r="O231" s="26"/>
      <c r="P231" s="26"/>
      <c r="Q231" s="26"/>
      <c r="R231" s="26"/>
      <c r="S231" s="28"/>
      <c r="T231" s="28"/>
      <c r="U231" s="28"/>
      <c r="V231" s="28"/>
      <c r="W231" s="28"/>
      <c r="X231" s="28"/>
      <c r="Y231" s="28"/>
      <c r="Z231" s="28"/>
    </row>
    <row r="232" spans="1:26" ht="12">
      <c r="A232" s="26"/>
      <c r="B232" s="27"/>
      <c r="C232" s="26"/>
      <c r="D232" s="26"/>
      <c r="E232" s="26"/>
      <c r="F232" s="26"/>
      <c r="G232" s="26"/>
      <c r="H232" s="26"/>
      <c r="I232" s="26"/>
      <c r="J232" s="26"/>
      <c r="K232" s="26"/>
      <c r="L232" s="26"/>
      <c r="M232" s="26"/>
      <c r="N232" s="26"/>
      <c r="O232" s="26"/>
      <c r="P232" s="26"/>
      <c r="Q232" s="26"/>
      <c r="R232" s="26"/>
      <c r="S232" s="28"/>
      <c r="T232" s="28"/>
      <c r="U232" s="28"/>
      <c r="V232" s="28"/>
      <c r="W232" s="28"/>
      <c r="X232" s="28"/>
      <c r="Y232" s="28"/>
      <c r="Z232" s="28"/>
    </row>
    <row r="233" spans="1:26" ht="12">
      <c r="A233" s="26"/>
      <c r="B233" s="27"/>
      <c r="C233" s="26"/>
      <c r="D233" s="26"/>
      <c r="E233" s="26"/>
      <c r="F233" s="26"/>
      <c r="G233" s="26"/>
      <c r="H233" s="26"/>
      <c r="I233" s="26"/>
      <c r="J233" s="26"/>
      <c r="K233" s="26"/>
      <c r="L233" s="26"/>
      <c r="M233" s="26"/>
      <c r="N233" s="26"/>
      <c r="O233" s="26"/>
      <c r="P233" s="26"/>
      <c r="Q233" s="26"/>
      <c r="R233" s="26"/>
      <c r="S233" s="28"/>
      <c r="T233" s="28"/>
      <c r="U233" s="28"/>
      <c r="V233" s="28"/>
      <c r="W233" s="28"/>
      <c r="X233" s="28"/>
      <c r="Y233" s="28"/>
      <c r="Z233" s="28"/>
    </row>
    <row r="234" spans="1:26" ht="12">
      <c r="A234" s="26"/>
      <c r="B234" s="27"/>
      <c r="C234" s="26"/>
      <c r="D234" s="26"/>
      <c r="E234" s="26"/>
      <c r="F234" s="26"/>
      <c r="G234" s="26"/>
      <c r="H234" s="26"/>
      <c r="I234" s="26"/>
      <c r="J234" s="26"/>
      <c r="K234" s="26"/>
      <c r="L234" s="26"/>
      <c r="M234" s="26"/>
      <c r="N234" s="26"/>
      <c r="O234" s="26"/>
      <c r="P234" s="26"/>
      <c r="Q234" s="26"/>
      <c r="R234" s="26"/>
      <c r="S234" s="28"/>
      <c r="T234" s="28"/>
      <c r="U234" s="28"/>
      <c r="V234" s="28"/>
      <c r="W234" s="28"/>
      <c r="X234" s="28"/>
      <c r="Y234" s="28"/>
      <c r="Z234" s="28"/>
    </row>
    <row r="235" spans="1:26" ht="12">
      <c r="A235" s="26"/>
      <c r="B235" s="27"/>
      <c r="C235" s="26"/>
      <c r="D235" s="26"/>
      <c r="E235" s="26"/>
      <c r="F235" s="26"/>
      <c r="G235" s="26"/>
      <c r="H235" s="26"/>
      <c r="I235" s="26"/>
      <c r="J235" s="26"/>
      <c r="K235" s="26"/>
      <c r="L235" s="26"/>
      <c r="M235" s="26"/>
      <c r="N235" s="26"/>
      <c r="O235" s="26"/>
      <c r="P235" s="26"/>
      <c r="Q235" s="26"/>
      <c r="R235" s="26"/>
      <c r="S235" s="28"/>
      <c r="T235" s="28"/>
      <c r="U235" s="28"/>
      <c r="V235" s="28"/>
      <c r="W235" s="28"/>
      <c r="X235" s="28"/>
      <c r="Y235" s="28"/>
      <c r="Z235" s="28"/>
    </row>
    <row r="236" spans="1:26" ht="12">
      <c r="A236" s="26"/>
      <c r="B236" s="27"/>
      <c r="C236" s="26"/>
      <c r="D236" s="26"/>
      <c r="E236" s="26"/>
      <c r="F236" s="26"/>
      <c r="G236" s="26"/>
      <c r="H236" s="26"/>
      <c r="I236" s="26"/>
      <c r="J236" s="26"/>
      <c r="K236" s="26"/>
      <c r="L236" s="26"/>
      <c r="M236" s="26"/>
      <c r="N236" s="26"/>
      <c r="O236" s="26"/>
      <c r="P236" s="26"/>
      <c r="Q236" s="26"/>
      <c r="R236" s="26"/>
      <c r="S236" s="28"/>
      <c r="T236" s="28"/>
      <c r="U236" s="28"/>
      <c r="V236" s="28"/>
      <c r="W236" s="28"/>
      <c r="X236" s="28"/>
      <c r="Y236" s="28"/>
      <c r="Z236" s="28"/>
    </row>
    <row r="237" spans="1:26" ht="12">
      <c r="A237" s="26"/>
      <c r="B237" s="27"/>
      <c r="C237" s="26"/>
      <c r="D237" s="26"/>
      <c r="E237" s="26"/>
      <c r="F237" s="26"/>
      <c r="G237" s="26"/>
      <c r="H237" s="26"/>
      <c r="I237" s="26"/>
      <c r="J237" s="26"/>
      <c r="K237" s="26"/>
      <c r="L237" s="26"/>
      <c r="M237" s="26"/>
      <c r="N237" s="26"/>
      <c r="O237" s="26"/>
      <c r="P237" s="26"/>
      <c r="Q237" s="26"/>
      <c r="R237" s="26"/>
      <c r="S237" s="28"/>
      <c r="T237" s="28"/>
      <c r="U237" s="28"/>
      <c r="V237" s="28"/>
      <c r="W237" s="28"/>
      <c r="X237" s="28"/>
      <c r="Y237" s="28"/>
      <c r="Z237" s="28"/>
    </row>
    <row r="238" spans="1:26" ht="12">
      <c r="A238" s="26"/>
      <c r="B238" s="27"/>
      <c r="C238" s="26"/>
      <c r="D238" s="26"/>
      <c r="E238" s="26"/>
      <c r="F238" s="26"/>
      <c r="G238" s="26"/>
      <c r="H238" s="26"/>
      <c r="I238" s="26"/>
      <c r="J238" s="26"/>
      <c r="K238" s="26"/>
      <c r="L238" s="26"/>
      <c r="M238" s="26"/>
      <c r="N238" s="26"/>
      <c r="O238" s="26"/>
      <c r="P238" s="26"/>
      <c r="Q238" s="26"/>
      <c r="R238" s="26"/>
      <c r="S238" s="28"/>
      <c r="T238" s="28"/>
      <c r="U238" s="28"/>
      <c r="V238" s="28"/>
      <c r="W238" s="28"/>
      <c r="X238" s="28"/>
      <c r="Y238" s="28"/>
      <c r="Z238" s="28"/>
    </row>
    <row r="239" spans="1:26" ht="12">
      <c r="A239" s="26"/>
      <c r="B239" s="27"/>
      <c r="C239" s="26"/>
      <c r="D239" s="26"/>
      <c r="E239" s="26"/>
      <c r="F239" s="26"/>
      <c r="G239" s="26"/>
      <c r="H239" s="26"/>
      <c r="I239" s="26"/>
      <c r="J239" s="26"/>
      <c r="K239" s="26"/>
      <c r="L239" s="26"/>
      <c r="M239" s="26"/>
      <c r="N239" s="26"/>
      <c r="O239" s="26"/>
      <c r="P239" s="26"/>
      <c r="Q239" s="26"/>
      <c r="R239" s="26"/>
      <c r="S239" s="28"/>
      <c r="T239" s="28"/>
      <c r="U239" s="28"/>
      <c r="V239" s="28"/>
      <c r="W239" s="28"/>
      <c r="X239" s="28"/>
      <c r="Y239" s="28"/>
      <c r="Z239" s="28"/>
    </row>
    <row r="240" spans="1:26" ht="12">
      <c r="A240" s="26"/>
      <c r="B240" s="27"/>
      <c r="C240" s="26"/>
      <c r="D240" s="26"/>
      <c r="E240" s="26"/>
      <c r="F240" s="26"/>
      <c r="G240" s="26"/>
      <c r="H240" s="26"/>
      <c r="I240" s="26"/>
      <c r="J240" s="26"/>
      <c r="K240" s="26"/>
      <c r="L240" s="26"/>
      <c r="M240" s="26"/>
      <c r="N240" s="26"/>
      <c r="O240" s="26"/>
      <c r="P240" s="26"/>
      <c r="Q240" s="26"/>
      <c r="R240" s="26"/>
      <c r="S240" s="28"/>
      <c r="T240" s="28"/>
      <c r="U240" s="28"/>
      <c r="V240" s="28"/>
      <c r="W240" s="28"/>
      <c r="X240" s="28"/>
      <c r="Y240" s="28"/>
      <c r="Z240" s="28"/>
    </row>
    <row r="241" spans="1:26" ht="12">
      <c r="A241" s="26"/>
      <c r="B241" s="27"/>
      <c r="C241" s="26"/>
      <c r="D241" s="26"/>
      <c r="E241" s="26"/>
      <c r="F241" s="26"/>
      <c r="G241" s="26"/>
      <c r="H241" s="26"/>
      <c r="I241" s="26"/>
      <c r="J241" s="26"/>
      <c r="K241" s="26"/>
      <c r="L241" s="26"/>
      <c r="M241" s="26"/>
      <c r="N241" s="26"/>
      <c r="O241" s="26"/>
      <c r="P241" s="26"/>
      <c r="Q241" s="26"/>
      <c r="R241" s="26"/>
      <c r="S241" s="28"/>
      <c r="T241" s="28"/>
      <c r="U241" s="28"/>
      <c r="V241" s="28"/>
      <c r="W241" s="28"/>
      <c r="X241" s="28"/>
      <c r="Y241" s="28"/>
      <c r="Z241" s="28"/>
    </row>
    <row r="242" spans="1:26" ht="12">
      <c r="A242" s="26"/>
      <c r="B242" s="27"/>
      <c r="C242" s="26"/>
      <c r="D242" s="26"/>
      <c r="E242" s="26"/>
      <c r="F242" s="26"/>
      <c r="G242" s="26"/>
      <c r="H242" s="26"/>
      <c r="I242" s="26"/>
      <c r="J242" s="26"/>
      <c r="K242" s="26"/>
      <c r="L242" s="26"/>
      <c r="M242" s="26"/>
      <c r="N242" s="26"/>
      <c r="O242" s="26"/>
      <c r="P242" s="26"/>
      <c r="Q242" s="26"/>
      <c r="R242" s="26"/>
      <c r="S242" s="28"/>
      <c r="T242" s="28"/>
      <c r="U242" s="28"/>
      <c r="V242" s="28"/>
      <c r="W242" s="28"/>
      <c r="X242" s="28"/>
      <c r="Y242" s="28"/>
      <c r="Z242" s="28"/>
    </row>
    <row r="243" spans="1:26" ht="12">
      <c r="A243" s="26"/>
      <c r="B243" s="27"/>
      <c r="C243" s="26"/>
      <c r="D243" s="26"/>
      <c r="E243" s="26"/>
      <c r="F243" s="26"/>
      <c r="G243" s="26"/>
      <c r="H243" s="26"/>
      <c r="I243" s="26"/>
      <c r="J243" s="26"/>
      <c r="K243" s="26"/>
      <c r="L243" s="26"/>
      <c r="M243" s="26"/>
      <c r="N243" s="26"/>
      <c r="O243" s="26"/>
      <c r="P243" s="26"/>
      <c r="Q243" s="26"/>
      <c r="R243" s="26"/>
      <c r="S243" s="28"/>
      <c r="T243" s="28"/>
      <c r="U243" s="28"/>
      <c r="V243" s="28"/>
      <c r="W243" s="28"/>
      <c r="X243" s="28"/>
      <c r="Y243" s="28"/>
      <c r="Z243" s="28"/>
    </row>
    <row r="244" spans="1:26" ht="12">
      <c r="A244" s="26"/>
      <c r="B244" s="27"/>
      <c r="C244" s="26"/>
      <c r="D244" s="26"/>
      <c r="E244" s="26"/>
      <c r="F244" s="26"/>
      <c r="G244" s="26"/>
      <c r="H244" s="26"/>
      <c r="I244" s="26"/>
      <c r="J244" s="26"/>
      <c r="K244" s="26"/>
      <c r="L244" s="26"/>
      <c r="M244" s="26"/>
      <c r="N244" s="26"/>
      <c r="O244" s="26"/>
      <c r="P244" s="26"/>
      <c r="Q244" s="26"/>
      <c r="R244" s="26"/>
      <c r="S244" s="28"/>
      <c r="T244" s="28"/>
      <c r="U244" s="28"/>
      <c r="V244" s="28"/>
      <c r="W244" s="28"/>
      <c r="X244" s="28"/>
      <c r="Y244" s="28"/>
      <c r="Z244" s="28"/>
    </row>
    <row r="245" spans="1:26" ht="12">
      <c r="A245" s="26"/>
      <c r="B245" s="27"/>
      <c r="C245" s="26"/>
      <c r="D245" s="26"/>
      <c r="E245" s="26"/>
      <c r="F245" s="26"/>
      <c r="G245" s="26"/>
      <c r="H245" s="26"/>
      <c r="I245" s="26"/>
      <c r="J245" s="26"/>
      <c r="K245" s="26"/>
      <c r="L245" s="26"/>
      <c r="M245" s="26"/>
      <c r="N245" s="26"/>
      <c r="O245" s="26"/>
      <c r="P245" s="26"/>
      <c r="Q245" s="26"/>
      <c r="R245" s="26"/>
      <c r="S245" s="28"/>
      <c r="T245" s="28"/>
      <c r="U245" s="28"/>
      <c r="V245" s="28"/>
      <c r="W245" s="28"/>
      <c r="X245" s="28"/>
      <c r="Y245" s="28"/>
      <c r="Z245" s="28"/>
    </row>
    <row r="246" spans="1:26" ht="12">
      <c r="A246" s="26"/>
      <c r="B246" s="27"/>
      <c r="C246" s="26"/>
      <c r="D246" s="26"/>
      <c r="E246" s="26"/>
      <c r="F246" s="26"/>
      <c r="G246" s="26"/>
      <c r="H246" s="26"/>
      <c r="I246" s="26"/>
      <c r="J246" s="26"/>
      <c r="K246" s="26"/>
      <c r="L246" s="26"/>
      <c r="M246" s="26"/>
      <c r="N246" s="26"/>
      <c r="O246" s="26"/>
      <c r="P246" s="26"/>
      <c r="Q246" s="26"/>
      <c r="R246" s="26"/>
      <c r="S246" s="28"/>
      <c r="T246" s="28"/>
      <c r="U246" s="28"/>
      <c r="V246" s="28"/>
      <c r="W246" s="28"/>
      <c r="X246" s="28"/>
      <c r="Y246" s="28"/>
      <c r="Z246" s="28"/>
    </row>
    <row r="247" spans="1:26" ht="12">
      <c r="A247" s="26"/>
      <c r="B247" s="27"/>
      <c r="C247" s="26"/>
      <c r="D247" s="26"/>
      <c r="E247" s="26"/>
      <c r="F247" s="26"/>
      <c r="G247" s="26"/>
      <c r="H247" s="26"/>
      <c r="I247" s="26"/>
      <c r="J247" s="26"/>
      <c r="K247" s="26"/>
      <c r="L247" s="26"/>
      <c r="M247" s="26"/>
      <c r="N247" s="26"/>
      <c r="O247" s="26"/>
      <c r="P247" s="26"/>
      <c r="Q247" s="26"/>
      <c r="R247" s="26"/>
      <c r="S247" s="28"/>
      <c r="T247" s="28"/>
      <c r="U247" s="28"/>
      <c r="V247" s="28"/>
      <c r="W247" s="28"/>
      <c r="X247" s="28"/>
      <c r="Y247" s="28"/>
      <c r="Z247" s="28"/>
    </row>
    <row r="248" spans="1:26" ht="12">
      <c r="A248" s="26"/>
      <c r="B248" s="27"/>
      <c r="C248" s="26"/>
      <c r="D248" s="26"/>
      <c r="E248" s="26"/>
      <c r="F248" s="26"/>
      <c r="G248" s="26"/>
      <c r="H248" s="26"/>
      <c r="I248" s="26"/>
      <c r="J248" s="26"/>
      <c r="K248" s="26"/>
      <c r="L248" s="26"/>
      <c r="M248" s="26"/>
      <c r="N248" s="26"/>
      <c r="O248" s="26"/>
      <c r="P248" s="26"/>
      <c r="Q248" s="26"/>
      <c r="R248" s="26"/>
      <c r="S248" s="28"/>
      <c r="T248" s="28"/>
      <c r="U248" s="28"/>
      <c r="V248" s="28"/>
      <c r="W248" s="28"/>
      <c r="X248" s="28"/>
      <c r="Y248" s="28"/>
      <c r="Z248" s="28"/>
    </row>
    <row r="249" spans="1:26" ht="12">
      <c r="A249" s="26"/>
      <c r="B249" s="27"/>
      <c r="C249" s="26"/>
      <c r="D249" s="26"/>
      <c r="E249" s="26"/>
      <c r="F249" s="26"/>
      <c r="G249" s="26"/>
      <c r="H249" s="26"/>
      <c r="I249" s="26"/>
      <c r="J249" s="26"/>
      <c r="K249" s="26"/>
      <c r="L249" s="26"/>
      <c r="M249" s="26"/>
      <c r="N249" s="26"/>
      <c r="O249" s="26"/>
      <c r="P249" s="26"/>
      <c r="Q249" s="26"/>
      <c r="R249" s="26"/>
      <c r="S249" s="28"/>
      <c r="T249" s="28"/>
      <c r="U249" s="28"/>
      <c r="V249" s="28"/>
      <c r="W249" s="28"/>
      <c r="X249" s="28"/>
      <c r="Y249" s="28"/>
      <c r="Z249" s="28"/>
    </row>
    <row r="250" spans="1:26" ht="12">
      <c r="A250" s="26"/>
      <c r="B250" s="27"/>
      <c r="C250" s="26"/>
      <c r="D250" s="26"/>
      <c r="E250" s="26"/>
      <c r="F250" s="26"/>
      <c r="G250" s="26"/>
      <c r="H250" s="26"/>
      <c r="I250" s="26"/>
      <c r="J250" s="26"/>
      <c r="K250" s="26"/>
      <c r="L250" s="26"/>
      <c r="M250" s="26"/>
      <c r="N250" s="26"/>
      <c r="O250" s="26"/>
      <c r="P250" s="26"/>
      <c r="Q250" s="26"/>
      <c r="R250" s="26"/>
      <c r="S250" s="28"/>
      <c r="T250" s="28"/>
      <c r="U250" s="28"/>
      <c r="V250" s="28"/>
      <c r="W250" s="28"/>
      <c r="X250" s="28"/>
      <c r="Y250" s="28"/>
      <c r="Z250" s="28"/>
    </row>
    <row r="251" spans="1:26" ht="12">
      <c r="A251" s="26"/>
      <c r="B251" s="27"/>
      <c r="C251" s="26"/>
      <c r="D251" s="26"/>
      <c r="E251" s="26"/>
      <c r="F251" s="26"/>
      <c r="G251" s="26"/>
      <c r="H251" s="26"/>
      <c r="I251" s="26"/>
      <c r="J251" s="26"/>
      <c r="K251" s="26"/>
      <c r="L251" s="26"/>
      <c r="M251" s="26"/>
      <c r="N251" s="26"/>
      <c r="O251" s="26"/>
      <c r="P251" s="26"/>
      <c r="Q251" s="26"/>
      <c r="R251" s="26"/>
      <c r="S251" s="28"/>
      <c r="T251" s="28"/>
      <c r="U251" s="28"/>
      <c r="V251" s="28"/>
      <c r="W251" s="28"/>
      <c r="X251" s="28"/>
      <c r="Y251" s="28"/>
      <c r="Z251" s="28"/>
    </row>
    <row r="252" spans="1:26" ht="12">
      <c r="A252" s="26"/>
      <c r="B252" s="27"/>
      <c r="C252" s="26"/>
      <c r="D252" s="26"/>
      <c r="E252" s="26"/>
      <c r="F252" s="26"/>
      <c r="G252" s="26"/>
      <c r="H252" s="26"/>
      <c r="I252" s="26"/>
      <c r="J252" s="26"/>
      <c r="K252" s="26"/>
      <c r="L252" s="26"/>
      <c r="M252" s="26"/>
      <c r="N252" s="26"/>
      <c r="O252" s="26"/>
      <c r="P252" s="26"/>
      <c r="Q252" s="26"/>
      <c r="R252" s="26"/>
      <c r="S252" s="28"/>
      <c r="T252" s="28"/>
      <c r="U252" s="28"/>
      <c r="V252" s="28"/>
      <c r="W252" s="28"/>
      <c r="X252" s="28"/>
      <c r="Y252" s="28"/>
      <c r="Z252" s="28"/>
    </row>
    <row r="253" spans="1:26" ht="12">
      <c r="A253" s="26"/>
      <c r="B253" s="27"/>
      <c r="C253" s="26"/>
      <c r="D253" s="26"/>
      <c r="E253" s="26"/>
      <c r="F253" s="26"/>
      <c r="G253" s="26"/>
      <c r="H253" s="26"/>
      <c r="I253" s="26"/>
      <c r="J253" s="26"/>
      <c r="K253" s="26"/>
      <c r="L253" s="26"/>
      <c r="M253" s="26"/>
      <c r="N253" s="26"/>
      <c r="O253" s="26"/>
      <c r="P253" s="26"/>
      <c r="Q253" s="26"/>
      <c r="R253" s="26"/>
      <c r="S253" s="28"/>
      <c r="T253" s="28"/>
      <c r="U253" s="28"/>
      <c r="V253" s="28"/>
      <c r="W253" s="28"/>
      <c r="X253" s="28"/>
      <c r="Y253" s="28"/>
      <c r="Z253" s="28"/>
    </row>
    <row r="254" spans="1:26" ht="12">
      <c r="A254" s="26"/>
      <c r="B254" s="27"/>
      <c r="C254" s="26"/>
      <c r="D254" s="26"/>
      <c r="E254" s="26"/>
      <c r="F254" s="26"/>
      <c r="G254" s="26"/>
      <c r="H254" s="26"/>
      <c r="I254" s="26"/>
      <c r="J254" s="26"/>
      <c r="K254" s="26"/>
      <c r="L254" s="26"/>
      <c r="M254" s="26"/>
      <c r="N254" s="26"/>
      <c r="O254" s="26"/>
      <c r="P254" s="26"/>
      <c r="Q254" s="26"/>
      <c r="R254" s="26"/>
      <c r="S254" s="28"/>
      <c r="T254" s="28"/>
      <c r="U254" s="28"/>
      <c r="V254" s="28"/>
      <c r="W254" s="28"/>
      <c r="X254" s="28"/>
      <c r="Y254" s="28"/>
      <c r="Z254" s="28"/>
    </row>
    <row r="255" spans="1:26" ht="12">
      <c r="A255" s="26"/>
      <c r="B255" s="27"/>
      <c r="C255" s="26"/>
      <c r="D255" s="26"/>
      <c r="E255" s="26"/>
      <c r="F255" s="26"/>
      <c r="G255" s="26"/>
      <c r="H255" s="26"/>
      <c r="I255" s="26"/>
      <c r="J255" s="26"/>
      <c r="K255" s="26"/>
      <c r="L255" s="26"/>
      <c r="M255" s="26"/>
      <c r="N255" s="26"/>
      <c r="O255" s="26"/>
      <c r="P255" s="26"/>
      <c r="Q255" s="26"/>
      <c r="R255" s="26"/>
      <c r="S255" s="28"/>
      <c r="T255" s="28"/>
      <c r="U255" s="28"/>
      <c r="V255" s="28"/>
      <c r="W255" s="28"/>
      <c r="X255" s="28"/>
      <c r="Y255" s="28"/>
      <c r="Z255" s="28"/>
    </row>
    <row r="256" spans="1:26" ht="12">
      <c r="A256" s="26"/>
      <c r="B256" s="27"/>
      <c r="C256" s="26"/>
      <c r="D256" s="26"/>
      <c r="E256" s="26"/>
      <c r="F256" s="26"/>
      <c r="G256" s="26"/>
      <c r="H256" s="26"/>
      <c r="I256" s="26"/>
      <c r="J256" s="26"/>
      <c r="K256" s="26"/>
      <c r="L256" s="26"/>
      <c r="M256" s="26"/>
      <c r="N256" s="26"/>
      <c r="O256" s="26"/>
      <c r="P256" s="26"/>
      <c r="Q256" s="26"/>
      <c r="R256" s="26"/>
      <c r="S256" s="28"/>
      <c r="T256" s="28"/>
      <c r="U256" s="28"/>
      <c r="V256" s="28"/>
      <c r="W256" s="28"/>
      <c r="X256" s="28"/>
      <c r="Y256" s="28"/>
      <c r="Z256" s="28"/>
    </row>
    <row r="257" spans="1:26" s="2" customFormat="1" ht="12">
      <c r="A257" s="29"/>
      <c r="B257" s="33"/>
      <c r="C257" s="29"/>
      <c r="D257" s="29"/>
      <c r="E257" s="29"/>
      <c r="F257" s="29"/>
      <c r="G257" s="29"/>
      <c r="H257" s="29"/>
      <c r="I257" s="29"/>
      <c r="J257" s="29"/>
      <c r="K257" s="29"/>
      <c r="L257" s="29"/>
      <c r="M257" s="29"/>
      <c r="N257" s="29"/>
      <c r="O257" s="29"/>
      <c r="P257" s="29"/>
      <c r="Q257" s="29"/>
      <c r="R257" s="29"/>
      <c r="S257" s="34"/>
      <c r="T257" s="34"/>
      <c r="U257" s="34"/>
      <c r="V257" s="34"/>
      <c r="W257" s="28"/>
      <c r="X257" s="28"/>
      <c r="Y257" s="34"/>
      <c r="Z257" s="34"/>
    </row>
    <row r="258" spans="1:26" ht="12">
      <c r="A258" s="26"/>
      <c r="B258" s="27"/>
      <c r="C258" s="26"/>
      <c r="D258" s="26"/>
      <c r="E258" s="26"/>
      <c r="F258" s="26"/>
      <c r="G258" s="26"/>
      <c r="H258" s="26"/>
      <c r="I258" s="26"/>
      <c r="J258" s="26"/>
      <c r="K258" s="26"/>
      <c r="L258" s="26"/>
      <c r="M258" s="26"/>
      <c r="N258" s="26"/>
      <c r="O258" s="26"/>
      <c r="P258" s="26"/>
      <c r="Q258" s="26"/>
      <c r="R258" s="26"/>
      <c r="S258" s="28"/>
      <c r="T258" s="28"/>
      <c r="U258" s="28"/>
      <c r="V258" s="28"/>
      <c r="W258" s="28"/>
      <c r="X258" s="28"/>
      <c r="Y258" s="28"/>
      <c r="Z258" s="28"/>
    </row>
    <row r="259" spans="1:26" ht="12">
      <c r="A259" s="26"/>
      <c r="B259" s="27"/>
      <c r="C259" s="26"/>
      <c r="D259" s="26"/>
      <c r="E259" s="26"/>
      <c r="F259" s="26"/>
      <c r="G259" s="26"/>
      <c r="H259" s="26"/>
      <c r="I259" s="26"/>
      <c r="J259" s="26"/>
      <c r="K259" s="26"/>
      <c r="L259" s="26"/>
      <c r="M259" s="26"/>
      <c r="N259" s="26"/>
      <c r="O259" s="26"/>
      <c r="P259" s="26"/>
      <c r="Q259" s="26"/>
      <c r="R259" s="26"/>
      <c r="S259" s="28"/>
      <c r="T259" s="28"/>
      <c r="U259" s="28"/>
      <c r="V259" s="28"/>
      <c r="W259" s="28"/>
      <c r="X259" s="28"/>
      <c r="Y259" s="28"/>
      <c r="Z259" s="28"/>
    </row>
    <row r="260" spans="1:26" ht="12">
      <c r="A260" s="26"/>
      <c r="B260" s="27"/>
      <c r="C260" s="26"/>
      <c r="D260" s="26"/>
      <c r="E260" s="26"/>
      <c r="F260" s="26"/>
      <c r="G260" s="26"/>
      <c r="H260" s="26"/>
      <c r="I260" s="26"/>
      <c r="J260" s="26"/>
      <c r="K260" s="26"/>
      <c r="L260" s="26"/>
      <c r="M260" s="26"/>
      <c r="N260" s="26"/>
      <c r="O260" s="26"/>
      <c r="P260" s="26"/>
      <c r="Q260" s="26"/>
      <c r="R260" s="26"/>
      <c r="S260" s="28"/>
      <c r="T260" s="28"/>
      <c r="U260" s="28"/>
      <c r="V260" s="28"/>
      <c r="W260" s="28"/>
      <c r="X260" s="28"/>
      <c r="Y260" s="28"/>
      <c r="Z260" s="28"/>
    </row>
    <row r="261" spans="1:26" ht="12">
      <c r="A261" s="26"/>
      <c r="B261" s="27"/>
      <c r="C261" s="26"/>
      <c r="D261" s="26"/>
      <c r="E261" s="26"/>
      <c r="F261" s="26"/>
      <c r="G261" s="26"/>
      <c r="H261" s="26"/>
      <c r="I261" s="26"/>
      <c r="J261" s="26"/>
      <c r="K261" s="26"/>
      <c r="L261" s="26"/>
      <c r="M261" s="26"/>
      <c r="N261" s="26"/>
      <c r="O261" s="26"/>
      <c r="P261" s="26"/>
      <c r="Q261" s="26"/>
      <c r="R261" s="26"/>
      <c r="S261" s="28"/>
      <c r="T261" s="28"/>
      <c r="U261" s="28"/>
      <c r="V261" s="28"/>
      <c r="W261" s="28"/>
      <c r="X261" s="28"/>
      <c r="Y261" s="28"/>
      <c r="Z261" s="28"/>
    </row>
    <row r="262" spans="1:26" ht="12">
      <c r="A262" s="26"/>
      <c r="B262" s="27"/>
      <c r="C262" s="26"/>
      <c r="D262" s="26"/>
      <c r="E262" s="26"/>
      <c r="F262" s="26"/>
      <c r="G262" s="26"/>
      <c r="H262" s="26"/>
      <c r="I262" s="26"/>
      <c r="J262" s="26"/>
      <c r="K262" s="26"/>
      <c r="L262" s="26"/>
      <c r="M262" s="26"/>
      <c r="N262" s="26"/>
      <c r="O262" s="26"/>
      <c r="P262" s="26"/>
      <c r="Q262" s="26"/>
      <c r="R262" s="26"/>
      <c r="S262" s="28"/>
      <c r="T262" s="28"/>
      <c r="U262" s="28"/>
      <c r="V262" s="28"/>
      <c r="W262" s="28"/>
      <c r="X262" s="28"/>
      <c r="Y262" s="28"/>
      <c r="Z262" s="28"/>
    </row>
    <row r="263" spans="1:26" ht="12">
      <c r="A263" s="26"/>
      <c r="B263" s="27"/>
      <c r="C263" s="26"/>
      <c r="D263" s="26"/>
      <c r="E263" s="26"/>
      <c r="F263" s="26"/>
      <c r="G263" s="26"/>
      <c r="H263" s="26"/>
      <c r="I263" s="26"/>
      <c r="J263" s="26"/>
      <c r="K263" s="26"/>
      <c r="L263" s="26"/>
      <c r="M263" s="26"/>
      <c r="N263" s="26"/>
      <c r="O263" s="26"/>
      <c r="P263" s="26"/>
      <c r="Q263" s="26"/>
      <c r="R263" s="26"/>
      <c r="S263" s="28"/>
      <c r="T263" s="28"/>
      <c r="U263" s="28"/>
      <c r="V263" s="28"/>
      <c r="W263" s="28"/>
      <c r="X263" s="28"/>
      <c r="Y263" s="28"/>
      <c r="Z263" s="28"/>
    </row>
    <row r="264" spans="1:26" ht="12">
      <c r="A264" s="26"/>
      <c r="B264" s="27"/>
      <c r="C264" s="26"/>
      <c r="D264" s="26"/>
      <c r="E264" s="26"/>
      <c r="F264" s="26"/>
      <c r="G264" s="26"/>
      <c r="H264" s="26"/>
      <c r="I264" s="26"/>
      <c r="J264" s="26"/>
      <c r="K264" s="26"/>
      <c r="L264" s="26"/>
      <c r="M264" s="26"/>
      <c r="N264" s="26"/>
      <c r="O264" s="26"/>
      <c r="P264" s="26"/>
      <c r="Q264" s="26"/>
      <c r="R264" s="26"/>
      <c r="S264" s="28"/>
      <c r="T264" s="28"/>
      <c r="U264" s="28"/>
      <c r="V264" s="28"/>
      <c r="W264" s="28"/>
      <c r="X264" s="28"/>
      <c r="Y264" s="28"/>
      <c r="Z264" s="28"/>
    </row>
    <row r="265" spans="1:26" s="2" customFormat="1" ht="12">
      <c r="A265" s="1"/>
      <c r="C265" s="29"/>
      <c r="D265" s="29"/>
      <c r="E265" s="29"/>
      <c r="F265" s="29"/>
      <c r="G265" s="29"/>
      <c r="H265" s="29"/>
      <c r="I265" s="29"/>
      <c r="J265" s="29"/>
      <c r="K265" s="29"/>
      <c r="L265" s="29"/>
      <c r="M265" s="29"/>
      <c r="N265" s="29"/>
      <c r="O265" s="29"/>
      <c r="P265" s="29"/>
      <c r="Q265" s="29"/>
      <c r="R265" s="29"/>
      <c r="S265" s="34"/>
      <c r="T265" s="34"/>
      <c r="U265" s="34"/>
      <c r="V265" s="34"/>
      <c r="W265" s="34"/>
      <c r="X265" s="34"/>
      <c r="Y265" s="34"/>
      <c r="Z265" s="34"/>
    </row>
    <row r="266" spans="3:26" ht="12">
      <c r="C266" s="35"/>
      <c r="D266" s="35"/>
      <c r="E266" s="35"/>
      <c r="F266" s="35"/>
      <c r="G266" s="35"/>
      <c r="H266" s="35"/>
      <c r="I266" s="35"/>
      <c r="J266" s="35"/>
      <c r="K266" s="35"/>
      <c r="L266" s="35"/>
      <c r="M266" s="35"/>
      <c r="N266" s="35"/>
      <c r="O266" s="35"/>
      <c r="P266" s="36"/>
      <c r="Q266" s="36"/>
      <c r="R266" s="35"/>
      <c r="S266" s="28"/>
      <c r="T266" s="28"/>
      <c r="U266" s="28"/>
      <c r="V266" s="28"/>
      <c r="W266" s="28"/>
      <c r="X266" s="28"/>
      <c r="Y266" s="28"/>
      <c r="Z266" s="28"/>
    </row>
    <row r="267" spans="2:26" ht="12">
      <c r="B267" s="2"/>
      <c r="C267" s="35"/>
      <c r="D267" s="35"/>
      <c r="E267" s="35"/>
      <c r="F267" s="35"/>
      <c r="G267" s="35"/>
      <c r="H267" s="35"/>
      <c r="I267" s="35"/>
      <c r="J267" s="35"/>
      <c r="K267" s="35"/>
      <c r="L267" s="35"/>
      <c r="M267" s="35"/>
      <c r="N267" s="35"/>
      <c r="O267" s="35"/>
      <c r="P267" s="35"/>
      <c r="Q267" s="35"/>
      <c r="R267" s="35"/>
      <c r="S267" s="28"/>
      <c r="T267" s="28"/>
      <c r="U267" s="28"/>
      <c r="V267" s="28"/>
      <c r="W267" s="28"/>
      <c r="X267" s="28"/>
      <c r="Y267" s="28"/>
      <c r="Z267" s="28"/>
    </row>
    <row r="268" spans="2:26" ht="12">
      <c r="B268" s="3"/>
      <c r="C268" s="35"/>
      <c r="D268" s="35"/>
      <c r="E268" s="35"/>
      <c r="F268" s="35"/>
      <c r="G268" s="35"/>
      <c r="H268" s="35"/>
      <c r="I268" s="35"/>
      <c r="J268" s="35"/>
      <c r="K268" s="35"/>
      <c r="L268" s="35"/>
      <c r="M268" s="35"/>
      <c r="N268" s="35"/>
      <c r="O268" s="35"/>
      <c r="P268" s="35"/>
      <c r="Q268" s="35"/>
      <c r="R268" s="35"/>
      <c r="S268" s="28"/>
      <c r="T268" s="28"/>
      <c r="U268" s="28"/>
      <c r="V268" s="28"/>
      <c r="W268" s="28"/>
      <c r="X268" s="28"/>
      <c r="Y268" s="28"/>
      <c r="Z268" s="28"/>
    </row>
    <row r="269" spans="2:26" ht="12">
      <c r="B269" s="3"/>
      <c r="C269" s="35"/>
      <c r="D269" s="35"/>
      <c r="E269" s="35"/>
      <c r="F269" s="35"/>
      <c r="G269" s="35"/>
      <c r="H269" s="35"/>
      <c r="I269" s="35"/>
      <c r="J269" s="35"/>
      <c r="K269" s="35"/>
      <c r="L269" s="35"/>
      <c r="M269" s="35"/>
      <c r="N269" s="35"/>
      <c r="O269" s="35"/>
      <c r="P269" s="35"/>
      <c r="Q269" s="35"/>
      <c r="R269" s="35"/>
      <c r="S269" s="28"/>
      <c r="T269" s="28"/>
      <c r="U269" s="28"/>
      <c r="V269" s="28"/>
      <c r="W269" s="28"/>
      <c r="X269" s="28"/>
      <c r="Y269" s="28"/>
      <c r="Z269" s="28"/>
    </row>
    <row r="270" spans="2:26" ht="12">
      <c r="B270" s="3"/>
      <c r="C270" s="35"/>
      <c r="D270" s="35"/>
      <c r="E270" s="35"/>
      <c r="F270" s="35"/>
      <c r="G270" s="35"/>
      <c r="H270" s="35"/>
      <c r="I270" s="35"/>
      <c r="J270" s="35"/>
      <c r="K270" s="35"/>
      <c r="L270" s="35"/>
      <c r="M270" s="35"/>
      <c r="N270" s="35"/>
      <c r="O270" s="35"/>
      <c r="P270" s="35"/>
      <c r="Q270" s="35"/>
      <c r="R270" s="35"/>
      <c r="S270" s="28"/>
      <c r="T270" s="28"/>
      <c r="U270" s="28"/>
      <c r="V270" s="28"/>
      <c r="W270" s="28"/>
      <c r="X270" s="28"/>
      <c r="Y270" s="28"/>
      <c r="Z270" s="28"/>
    </row>
    <row r="271" spans="2:26" ht="12">
      <c r="B271" s="3"/>
      <c r="C271" s="35"/>
      <c r="D271" s="35"/>
      <c r="E271" s="35"/>
      <c r="F271" s="35"/>
      <c r="G271" s="35"/>
      <c r="H271" s="35"/>
      <c r="I271" s="35"/>
      <c r="J271" s="35"/>
      <c r="K271" s="35"/>
      <c r="L271" s="35"/>
      <c r="M271" s="35"/>
      <c r="N271" s="35"/>
      <c r="O271" s="35"/>
      <c r="P271" s="35"/>
      <c r="Q271" s="35"/>
      <c r="R271" s="35"/>
      <c r="S271" s="28"/>
      <c r="T271" s="28"/>
      <c r="U271" s="28"/>
      <c r="V271" s="28"/>
      <c r="W271" s="28"/>
      <c r="X271" s="28"/>
      <c r="Y271" s="28"/>
      <c r="Z271" s="28"/>
    </row>
    <row r="272" spans="2:26" ht="12">
      <c r="B272" s="3"/>
      <c r="C272" s="35"/>
      <c r="D272" s="35"/>
      <c r="E272" s="35"/>
      <c r="F272" s="35"/>
      <c r="G272" s="35"/>
      <c r="H272" s="35"/>
      <c r="I272" s="35"/>
      <c r="J272" s="35"/>
      <c r="K272" s="35"/>
      <c r="L272" s="35"/>
      <c r="M272" s="35"/>
      <c r="N272" s="35"/>
      <c r="O272" s="35"/>
      <c r="P272" s="35"/>
      <c r="Q272" s="35"/>
      <c r="R272" s="35"/>
      <c r="S272" s="28"/>
      <c r="T272" s="28"/>
      <c r="U272" s="28"/>
      <c r="V272" s="28"/>
      <c r="W272" s="28"/>
      <c r="X272" s="28"/>
      <c r="Y272" s="28"/>
      <c r="Z272" s="28"/>
    </row>
    <row r="273" spans="2:26" ht="12">
      <c r="B273" s="3"/>
      <c r="C273" s="35"/>
      <c r="D273" s="35"/>
      <c r="E273" s="35"/>
      <c r="F273" s="35"/>
      <c r="G273" s="35"/>
      <c r="H273" s="35"/>
      <c r="I273" s="35"/>
      <c r="J273" s="35"/>
      <c r="K273" s="35"/>
      <c r="L273" s="35"/>
      <c r="M273" s="35"/>
      <c r="N273" s="35"/>
      <c r="O273" s="35"/>
      <c r="P273" s="35"/>
      <c r="Q273" s="35"/>
      <c r="R273" s="35"/>
      <c r="S273" s="28"/>
      <c r="T273" s="28"/>
      <c r="U273" s="28"/>
      <c r="V273" s="28"/>
      <c r="W273" s="28"/>
      <c r="X273" s="28"/>
      <c r="Y273" s="28"/>
      <c r="Z273" s="28"/>
    </row>
    <row r="274" spans="2:26" ht="12">
      <c r="B274" s="3"/>
      <c r="C274" s="35"/>
      <c r="D274" s="35"/>
      <c r="E274" s="35"/>
      <c r="F274" s="35"/>
      <c r="G274" s="35"/>
      <c r="H274" s="35"/>
      <c r="I274" s="35"/>
      <c r="J274" s="35"/>
      <c r="K274" s="35"/>
      <c r="L274" s="35"/>
      <c r="M274" s="35"/>
      <c r="N274" s="35"/>
      <c r="O274" s="35"/>
      <c r="P274" s="35"/>
      <c r="Q274" s="35"/>
      <c r="R274" s="35"/>
      <c r="S274" s="28"/>
      <c r="T274" s="28"/>
      <c r="U274" s="28"/>
      <c r="V274" s="28"/>
      <c r="W274" s="28"/>
      <c r="X274" s="28"/>
      <c r="Y274" s="28"/>
      <c r="Z274" s="28"/>
    </row>
    <row r="275" spans="2:26" ht="12">
      <c r="B275" s="3"/>
      <c r="C275" s="35"/>
      <c r="D275" s="35"/>
      <c r="E275" s="35"/>
      <c r="F275" s="35"/>
      <c r="G275" s="35"/>
      <c r="H275" s="35"/>
      <c r="I275" s="35"/>
      <c r="J275" s="35"/>
      <c r="K275" s="35"/>
      <c r="L275" s="35"/>
      <c r="M275" s="35"/>
      <c r="N275" s="35"/>
      <c r="O275" s="35"/>
      <c r="P275" s="35"/>
      <c r="Q275" s="35"/>
      <c r="R275" s="35"/>
      <c r="S275" s="28"/>
      <c r="T275" s="28"/>
      <c r="U275" s="28"/>
      <c r="V275" s="28"/>
      <c r="W275" s="28"/>
      <c r="X275" s="28"/>
      <c r="Y275" s="28"/>
      <c r="Z275" s="28"/>
    </row>
    <row r="276" spans="2:26" ht="12">
      <c r="B276" s="3"/>
      <c r="C276" s="35"/>
      <c r="D276" s="35"/>
      <c r="E276" s="35"/>
      <c r="F276" s="35"/>
      <c r="G276" s="35"/>
      <c r="H276" s="35"/>
      <c r="I276" s="35"/>
      <c r="J276" s="35"/>
      <c r="K276" s="35"/>
      <c r="L276" s="35"/>
      <c r="M276" s="35"/>
      <c r="N276" s="35"/>
      <c r="O276" s="35"/>
      <c r="P276" s="35"/>
      <c r="Q276" s="35"/>
      <c r="R276" s="35"/>
      <c r="S276" s="28"/>
      <c r="T276" s="28"/>
      <c r="U276" s="28"/>
      <c r="V276" s="28"/>
      <c r="W276" s="28"/>
      <c r="X276" s="28"/>
      <c r="Y276" s="28"/>
      <c r="Z276" s="28"/>
    </row>
    <row r="277" spans="2:26" ht="12">
      <c r="B277" s="3"/>
      <c r="C277" s="35"/>
      <c r="D277" s="35"/>
      <c r="E277" s="35"/>
      <c r="F277" s="35"/>
      <c r="G277" s="35"/>
      <c r="H277" s="35"/>
      <c r="I277" s="35"/>
      <c r="J277" s="35"/>
      <c r="K277" s="35"/>
      <c r="L277" s="35"/>
      <c r="M277" s="35"/>
      <c r="N277" s="35"/>
      <c r="O277" s="35"/>
      <c r="P277" s="35"/>
      <c r="Q277" s="35"/>
      <c r="R277" s="35"/>
      <c r="S277" s="28"/>
      <c r="T277" s="28"/>
      <c r="U277" s="28"/>
      <c r="V277" s="28"/>
      <c r="W277" s="28"/>
      <c r="X277" s="28"/>
      <c r="Y277" s="28"/>
      <c r="Z277" s="28"/>
    </row>
    <row r="278" spans="1:26" s="2" customFormat="1" ht="12">
      <c r="A278" s="1"/>
      <c r="C278" s="29"/>
      <c r="D278" s="29"/>
      <c r="E278" s="29"/>
      <c r="F278" s="29"/>
      <c r="G278" s="29"/>
      <c r="H278" s="29"/>
      <c r="I278" s="29"/>
      <c r="J278" s="29"/>
      <c r="K278" s="29"/>
      <c r="L278" s="29"/>
      <c r="M278" s="29"/>
      <c r="N278" s="29"/>
      <c r="O278" s="29"/>
      <c r="P278" s="29"/>
      <c r="Q278" s="29"/>
      <c r="R278" s="29"/>
      <c r="S278" s="34"/>
      <c r="T278" s="34"/>
      <c r="U278" s="34"/>
      <c r="V278" s="34"/>
      <c r="W278" s="34"/>
      <c r="X278" s="34"/>
      <c r="Y278" s="34"/>
      <c r="Z278" s="34"/>
    </row>
    <row r="279" spans="21:24" ht="12">
      <c r="U279" s="28"/>
      <c r="V279" s="28"/>
      <c r="W279" s="28"/>
      <c r="X279" s="28"/>
    </row>
    <row r="280" spans="21:24" ht="12">
      <c r="U280" s="28"/>
      <c r="V280" s="28"/>
      <c r="W280" s="28"/>
      <c r="X280" s="28"/>
    </row>
    <row r="281" spans="21:24" ht="12">
      <c r="U281" s="28"/>
      <c r="V281" s="28"/>
      <c r="W281" s="28"/>
      <c r="X281" s="28"/>
    </row>
    <row r="282" spans="21:24" ht="12">
      <c r="U282" s="28"/>
      <c r="V282" s="28"/>
      <c r="W282" s="28"/>
      <c r="X282" s="28"/>
    </row>
    <row r="283" spans="21:24" ht="12">
      <c r="U283" s="28"/>
      <c r="V283" s="28"/>
      <c r="W283" s="28"/>
      <c r="X283" s="28"/>
    </row>
    <row r="284" spans="21:24" ht="12">
      <c r="U284" s="28"/>
      <c r="V284" s="28"/>
      <c r="W284" s="28"/>
      <c r="X284" s="28"/>
    </row>
    <row r="285" spans="21:24" ht="12">
      <c r="U285" s="28"/>
      <c r="V285" s="28"/>
      <c r="W285" s="28"/>
      <c r="X285" s="28"/>
    </row>
    <row r="286" spans="21:24" ht="12">
      <c r="U286" s="28"/>
      <c r="V286" s="28"/>
      <c r="W286" s="28"/>
      <c r="X286" s="28"/>
    </row>
    <row r="287" spans="21:24" ht="12">
      <c r="U287" s="28"/>
      <c r="V287" s="28"/>
      <c r="W287" s="28"/>
      <c r="X287" s="28"/>
    </row>
    <row r="288" spans="21:24" ht="12">
      <c r="U288" s="28"/>
      <c r="V288" s="28"/>
      <c r="W288" s="28"/>
      <c r="X288" s="28"/>
    </row>
    <row r="289" spans="21:24" ht="12">
      <c r="U289" s="28"/>
      <c r="V289" s="28"/>
      <c r="W289" s="28"/>
      <c r="X289" s="28"/>
    </row>
  </sheetData>
  <mergeCells count="33">
    <mergeCell ref="Z4:Z7"/>
    <mergeCell ref="Y4:Y7"/>
    <mergeCell ref="U5:U7"/>
    <mergeCell ref="V5:V7"/>
    <mergeCell ref="W5:W7"/>
    <mergeCell ref="X5:X7"/>
    <mergeCell ref="Q4:Q7"/>
    <mergeCell ref="S4:S7"/>
    <mergeCell ref="T4:T7"/>
    <mergeCell ref="U4:X4"/>
    <mergeCell ref="A28:J28"/>
    <mergeCell ref="Q41:Q44"/>
    <mergeCell ref="S41:S44"/>
    <mergeCell ref="T41:T44"/>
    <mergeCell ref="U41:X41"/>
    <mergeCell ref="Y41:Y44"/>
    <mergeCell ref="Z41:Z44"/>
    <mergeCell ref="U42:U44"/>
    <mergeCell ref="V42:V44"/>
    <mergeCell ref="W42:W44"/>
    <mergeCell ref="X42:X44"/>
    <mergeCell ref="A65:J65"/>
    <mergeCell ref="Q74:Q77"/>
    <mergeCell ref="S74:S77"/>
    <mergeCell ref="T74:T77"/>
    <mergeCell ref="A98:J98"/>
    <mergeCell ref="U74:X74"/>
    <mergeCell ref="Y74:Y77"/>
    <mergeCell ref="Z74:Z77"/>
    <mergeCell ref="U75:U77"/>
    <mergeCell ref="V75:V77"/>
    <mergeCell ref="W75:W77"/>
    <mergeCell ref="X75:X77"/>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AA159"/>
  <sheetViews>
    <sheetView workbookViewId="0" topLeftCell="A90">
      <selection activeCell="F137" sqref="F137"/>
    </sheetView>
  </sheetViews>
  <sheetFormatPr defaultColWidth="9.140625" defaultRowHeight="12.75"/>
  <cols>
    <col min="1" max="1" width="6.140625" style="37" customWidth="1"/>
    <col min="2" max="2" width="24.7109375" style="37" customWidth="1"/>
    <col min="3" max="3" width="10.57421875" style="37" customWidth="1"/>
    <col min="4" max="4" width="13.8515625" style="37" customWidth="1"/>
    <col min="5" max="5" width="6.57421875" style="37" customWidth="1"/>
    <col min="6" max="6" width="8.140625" style="37" customWidth="1"/>
    <col min="7" max="7" width="5.57421875" style="37" bestFit="1" customWidth="1"/>
    <col min="8" max="8" width="6.57421875" style="37" bestFit="1" customWidth="1"/>
    <col min="9" max="9" width="6.00390625" style="37" bestFit="1" customWidth="1"/>
    <col min="10" max="10" width="6.421875" style="37" bestFit="1" customWidth="1"/>
    <col min="11" max="11" width="5.57421875" style="37" bestFit="1" customWidth="1"/>
    <col min="12" max="12" width="6.57421875" style="37" bestFit="1" customWidth="1"/>
    <col min="13" max="13" width="8.28125" style="37" bestFit="1" customWidth="1"/>
    <col min="14" max="14" width="6.421875" style="37" bestFit="1" customWidth="1"/>
    <col min="15" max="15" width="7.00390625" style="37" customWidth="1"/>
    <col min="16" max="16" width="8.8515625" style="37" customWidth="1"/>
    <col min="17" max="17" width="21.57421875" style="37" customWidth="1"/>
    <col min="18" max="18" width="13.140625" style="37" customWidth="1"/>
    <col min="19" max="19" width="7.140625" style="37" customWidth="1"/>
    <col min="20" max="20" width="7.7109375" style="37" customWidth="1"/>
    <col min="21" max="21" width="9.421875" style="37" customWidth="1"/>
    <col min="22" max="22" width="6.57421875" style="37" customWidth="1"/>
    <col min="23" max="23" width="6.7109375" style="37" customWidth="1"/>
    <col min="24" max="24" width="8.00390625" style="37" customWidth="1"/>
    <col min="25" max="25" width="7.57421875" style="37" customWidth="1"/>
    <col min="26" max="26" width="9.28125" style="37" customWidth="1"/>
    <col min="27" max="16384" width="9.140625" style="37" customWidth="1"/>
  </cols>
  <sheetData>
    <row r="1" spans="1:18" s="4" customFormat="1" ht="14.25">
      <c r="A1" s="1" t="s">
        <v>332</v>
      </c>
      <c r="B1" s="2"/>
      <c r="C1" s="3"/>
      <c r="D1" s="3"/>
      <c r="E1" s="3"/>
      <c r="F1" s="3"/>
      <c r="G1" s="3"/>
      <c r="H1" s="3"/>
      <c r="I1" s="3"/>
      <c r="J1" s="3"/>
      <c r="K1" s="3"/>
      <c r="L1" s="3"/>
      <c r="M1" s="3"/>
      <c r="N1" s="3"/>
      <c r="O1" s="3"/>
      <c r="P1" s="3"/>
      <c r="Q1" s="3"/>
      <c r="R1" s="3"/>
    </row>
    <row r="2" spans="1:18" s="4" customFormat="1" ht="12">
      <c r="A2" s="5"/>
      <c r="B2" s="2"/>
      <c r="C2" s="3"/>
      <c r="D2" s="3"/>
      <c r="E2" s="3"/>
      <c r="F2" s="3"/>
      <c r="G2" s="3"/>
      <c r="H2" s="3"/>
      <c r="I2" s="3"/>
      <c r="J2" s="3"/>
      <c r="K2" s="3"/>
      <c r="L2" s="3"/>
      <c r="M2" s="3"/>
      <c r="N2" s="3"/>
      <c r="O2" s="3"/>
      <c r="P2" s="3"/>
      <c r="Q2" s="3"/>
      <c r="R2" s="3"/>
    </row>
    <row r="3" spans="1:26" s="7" customFormat="1" ht="12.75" customHeight="1">
      <c r="A3" s="9"/>
      <c r="B3" s="9"/>
      <c r="C3" s="10"/>
      <c r="D3" s="11" t="s">
        <v>0</v>
      </c>
      <c r="E3" s="12"/>
      <c r="F3" s="13"/>
      <c r="G3" s="11" t="s">
        <v>1</v>
      </c>
      <c r="H3" s="12"/>
      <c r="I3" s="12"/>
      <c r="J3" s="12"/>
      <c r="K3" s="12"/>
      <c r="L3" s="12"/>
      <c r="M3" s="12"/>
      <c r="N3" s="12"/>
      <c r="O3" s="14"/>
      <c r="P3" s="10"/>
      <c r="Q3" s="77" t="s">
        <v>333</v>
      </c>
      <c r="R3" s="10"/>
      <c r="S3" s="69" t="s">
        <v>2</v>
      </c>
      <c r="T3" s="69" t="s">
        <v>3</v>
      </c>
      <c r="U3" s="66" t="s">
        <v>4</v>
      </c>
      <c r="V3" s="67"/>
      <c r="W3" s="67"/>
      <c r="X3" s="68"/>
      <c r="Y3" s="69" t="s">
        <v>6</v>
      </c>
      <c r="Z3" s="69" t="s">
        <v>5</v>
      </c>
    </row>
    <row r="4" spans="1:26" s="7" customFormat="1" ht="11.25" customHeight="1">
      <c r="A4" s="15" t="s">
        <v>280</v>
      </c>
      <c r="B4" s="15" t="s">
        <v>7</v>
      </c>
      <c r="C4" s="16" t="s">
        <v>8</v>
      </c>
      <c r="D4" s="17"/>
      <c r="E4" s="17"/>
      <c r="F4" s="17"/>
      <c r="G4" s="11" t="s">
        <v>9</v>
      </c>
      <c r="H4" s="12"/>
      <c r="I4" s="12"/>
      <c r="J4" s="13"/>
      <c r="K4" s="11" t="s">
        <v>10</v>
      </c>
      <c r="L4" s="12"/>
      <c r="M4" s="12"/>
      <c r="N4" s="13"/>
      <c r="O4" s="18"/>
      <c r="P4" s="16"/>
      <c r="Q4" s="78"/>
      <c r="R4" s="16" t="s">
        <v>8</v>
      </c>
      <c r="S4" s="70"/>
      <c r="T4" s="70"/>
      <c r="U4" s="72" t="s">
        <v>11</v>
      </c>
      <c r="V4" s="72" t="s">
        <v>12</v>
      </c>
      <c r="W4" s="72" t="s">
        <v>13</v>
      </c>
      <c r="X4" s="74" t="s">
        <v>14</v>
      </c>
      <c r="Y4" s="70"/>
      <c r="Z4" s="70"/>
    </row>
    <row r="5" spans="1:26" s="7" customFormat="1" ht="11.25" customHeight="1">
      <c r="A5" s="15" t="s">
        <v>281</v>
      </c>
      <c r="B5" s="15" t="s">
        <v>15</v>
      </c>
      <c r="C5" s="16" t="s">
        <v>16</v>
      </c>
      <c r="D5" s="19" t="s">
        <v>17</v>
      </c>
      <c r="E5" s="19" t="s">
        <v>18</v>
      </c>
      <c r="F5" s="19" t="s">
        <v>19</v>
      </c>
      <c r="G5" s="20" t="s">
        <v>20</v>
      </c>
      <c r="H5" s="20" t="s">
        <v>20</v>
      </c>
      <c r="I5" s="20" t="s">
        <v>21</v>
      </c>
      <c r="J5" s="20"/>
      <c r="K5" s="20" t="s">
        <v>22</v>
      </c>
      <c r="L5" s="20" t="s">
        <v>22</v>
      </c>
      <c r="M5" s="20" t="s">
        <v>21</v>
      </c>
      <c r="N5" s="20"/>
      <c r="O5" s="16" t="s">
        <v>19</v>
      </c>
      <c r="P5" s="16" t="s">
        <v>19</v>
      </c>
      <c r="Q5" s="78"/>
      <c r="R5" s="16" t="s">
        <v>16</v>
      </c>
      <c r="S5" s="70"/>
      <c r="T5" s="70"/>
      <c r="U5" s="73"/>
      <c r="V5" s="73"/>
      <c r="W5" s="73"/>
      <c r="X5" s="75"/>
      <c r="Y5" s="70"/>
      <c r="Z5" s="70"/>
    </row>
    <row r="6" spans="1:26" s="7" customFormat="1" ht="11.25" customHeight="1">
      <c r="A6" s="21"/>
      <c r="B6" s="21"/>
      <c r="C6" s="22" t="s">
        <v>308</v>
      </c>
      <c r="D6" s="23" t="s">
        <v>23</v>
      </c>
      <c r="E6" s="24"/>
      <c r="F6" s="24"/>
      <c r="G6" s="24" t="s">
        <v>24</v>
      </c>
      <c r="H6" s="24" t="s">
        <v>25</v>
      </c>
      <c r="I6" s="24" t="s">
        <v>26</v>
      </c>
      <c r="J6" s="24" t="s">
        <v>11</v>
      </c>
      <c r="K6" s="24" t="s">
        <v>24</v>
      </c>
      <c r="L6" s="24" t="s">
        <v>25</v>
      </c>
      <c r="M6" s="24" t="s">
        <v>27</v>
      </c>
      <c r="N6" s="24" t="s">
        <v>11</v>
      </c>
      <c r="O6" s="25"/>
      <c r="P6" s="22" t="s">
        <v>28</v>
      </c>
      <c r="Q6" s="79"/>
      <c r="R6" s="22" t="s">
        <v>307</v>
      </c>
      <c r="S6" s="71"/>
      <c r="T6" s="71"/>
      <c r="U6" s="73"/>
      <c r="V6" s="73"/>
      <c r="W6" s="73"/>
      <c r="X6" s="76"/>
      <c r="Y6" s="71"/>
      <c r="Z6" s="71"/>
    </row>
    <row r="7" spans="1:26" s="38" customFormat="1" ht="12.75">
      <c r="A7">
        <v>50001</v>
      </c>
      <c r="B7" t="s">
        <v>147</v>
      </c>
      <c r="C7">
        <v>8391</v>
      </c>
      <c r="D7">
        <v>83</v>
      </c>
      <c r="E7">
        <v>84</v>
      </c>
      <c r="F7">
        <v>-1</v>
      </c>
      <c r="G7">
        <v>40</v>
      </c>
      <c r="H7">
        <v>389</v>
      </c>
      <c r="I7">
        <v>4</v>
      </c>
      <c r="J7" s="38">
        <f aca="true" t="shared" si="0" ref="J7:J43">SUM(G7:I7)</f>
        <v>433</v>
      </c>
      <c r="K7">
        <v>24</v>
      </c>
      <c r="L7">
        <v>274</v>
      </c>
      <c r="M7">
        <v>34</v>
      </c>
      <c r="N7" s="38">
        <f aca="true" t="shared" si="1" ref="N7:N43">SUM(K7:M7)</f>
        <v>332</v>
      </c>
      <c r="O7" s="38">
        <f>(J7-N7)</f>
        <v>101</v>
      </c>
      <c r="P7" s="38">
        <f>(F7+(O7))</f>
        <v>100</v>
      </c>
      <c r="Q7">
        <v>5</v>
      </c>
      <c r="R7" s="38">
        <v>8496</v>
      </c>
      <c r="S7" s="42">
        <v>9.830046781547937</v>
      </c>
      <c r="T7" s="42">
        <v>9.948481080120803</v>
      </c>
      <c r="U7" s="42">
        <v>11.961864155859537</v>
      </c>
      <c r="V7" s="42">
        <v>13.619944335879671</v>
      </c>
      <c r="W7" s="42">
        <v>1.8949487771658673</v>
      </c>
      <c r="X7" s="42">
        <v>-3.5530289571860014</v>
      </c>
      <c r="Y7" s="42">
        <v>-0.1184342985728667</v>
      </c>
      <c r="Z7" s="42">
        <v>11.843429857286669</v>
      </c>
    </row>
    <row r="8" spans="1:26" s="38" customFormat="1" ht="12.75">
      <c r="A8">
        <v>50002</v>
      </c>
      <c r="B8" t="s">
        <v>148</v>
      </c>
      <c r="C8">
        <v>5599</v>
      </c>
      <c r="D8">
        <v>28</v>
      </c>
      <c r="E8">
        <v>72</v>
      </c>
      <c r="F8">
        <v>-44</v>
      </c>
      <c r="G8">
        <v>24</v>
      </c>
      <c r="H8">
        <v>195</v>
      </c>
      <c r="I8">
        <v>8</v>
      </c>
      <c r="J8" s="38">
        <f t="shared" si="0"/>
        <v>227</v>
      </c>
      <c r="K8">
        <v>5</v>
      </c>
      <c r="L8">
        <v>171</v>
      </c>
      <c r="M8">
        <v>14</v>
      </c>
      <c r="N8" s="38">
        <f t="shared" si="1"/>
        <v>190</v>
      </c>
      <c r="O8" s="38">
        <f aca="true" t="shared" si="2" ref="O8:O43">(J8-N8)</f>
        <v>37</v>
      </c>
      <c r="P8" s="38">
        <f aca="true" t="shared" si="3" ref="P8:P43">(F8+(O8))</f>
        <v>-7</v>
      </c>
      <c r="Q8">
        <v>6</v>
      </c>
      <c r="R8" s="38">
        <v>5598</v>
      </c>
      <c r="S8" s="42">
        <v>5.001339644547647</v>
      </c>
      <c r="T8" s="42">
        <v>12.860587657408235</v>
      </c>
      <c r="U8" s="42">
        <v>6.608913101723676</v>
      </c>
      <c r="V8" s="42">
        <v>4.286862552469411</v>
      </c>
      <c r="W8" s="42">
        <v>3.393766187371617</v>
      </c>
      <c r="X8" s="42">
        <v>-1.0717156381173527</v>
      </c>
      <c r="Y8" s="42">
        <v>-7.859248012860586</v>
      </c>
      <c r="Z8" s="42">
        <v>-1.2503349111369118</v>
      </c>
    </row>
    <row r="9" spans="1:26" s="38" customFormat="1" ht="12.75">
      <c r="A9">
        <v>50003</v>
      </c>
      <c r="B9" t="s">
        <v>149</v>
      </c>
      <c r="C9">
        <v>6325</v>
      </c>
      <c r="D9">
        <v>26</v>
      </c>
      <c r="E9">
        <v>62</v>
      </c>
      <c r="F9">
        <v>-36</v>
      </c>
      <c r="G9">
        <v>20</v>
      </c>
      <c r="H9">
        <v>237</v>
      </c>
      <c r="I9">
        <v>2</v>
      </c>
      <c r="J9" s="38">
        <f t="shared" si="0"/>
        <v>259</v>
      </c>
      <c r="K9">
        <v>8</v>
      </c>
      <c r="L9">
        <v>240</v>
      </c>
      <c r="M9">
        <v>20</v>
      </c>
      <c r="N9" s="38">
        <f t="shared" si="1"/>
        <v>268</v>
      </c>
      <c r="O9" s="38">
        <f t="shared" si="2"/>
        <v>-9</v>
      </c>
      <c r="P9" s="38">
        <f t="shared" si="3"/>
        <v>-45</v>
      </c>
      <c r="Q9">
        <v>1</v>
      </c>
      <c r="R9" s="38">
        <v>6281</v>
      </c>
      <c r="S9" s="42">
        <v>4.125019831826115</v>
      </c>
      <c r="T9" s="42">
        <v>9.836585752816118</v>
      </c>
      <c r="U9" s="42">
        <v>-1.4278914802475011</v>
      </c>
      <c r="V9" s="42">
        <v>-0.47596382674916704</v>
      </c>
      <c r="W9" s="42">
        <v>1.9038553069966682</v>
      </c>
      <c r="X9" s="42">
        <v>-2.8557829604950022</v>
      </c>
      <c r="Y9" s="42">
        <v>-5.7115659209900045</v>
      </c>
      <c r="Z9" s="42">
        <v>-7.139457401237506</v>
      </c>
    </row>
    <row r="10" spans="1:26" s="38" customFormat="1" ht="12.75">
      <c r="A10">
        <v>50004</v>
      </c>
      <c r="B10" t="s">
        <v>150</v>
      </c>
      <c r="C10">
        <v>12587</v>
      </c>
      <c r="D10">
        <v>121</v>
      </c>
      <c r="E10">
        <v>110</v>
      </c>
      <c r="F10">
        <v>11</v>
      </c>
      <c r="G10">
        <v>83</v>
      </c>
      <c r="H10">
        <v>530</v>
      </c>
      <c r="I10">
        <v>5</v>
      </c>
      <c r="J10" s="38">
        <f t="shared" si="0"/>
        <v>618</v>
      </c>
      <c r="K10">
        <v>40</v>
      </c>
      <c r="L10">
        <v>463</v>
      </c>
      <c r="M10">
        <v>67</v>
      </c>
      <c r="N10" s="38">
        <f t="shared" si="1"/>
        <v>570</v>
      </c>
      <c r="O10" s="38">
        <f t="shared" si="2"/>
        <v>48</v>
      </c>
      <c r="P10" s="38">
        <f t="shared" si="3"/>
        <v>59</v>
      </c>
      <c r="Q10">
        <v>6</v>
      </c>
      <c r="R10" s="38">
        <v>12652</v>
      </c>
      <c r="S10" s="42">
        <v>9.588335512500494</v>
      </c>
      <c r="T10" s="42">
        <v>8.716668647727722</v>
      </c>
      <c r="U10" s="42">
        <v>3.80363722809937</v>
      </c>
      <c r="V10" s="42">
        <v>5.309243630888704</v>
      </c>
      <c r="W10" s="42">
        <v>3.407425016839019</v>
      </c>
      <c r="X10" s="42">
        <v>-4.913031419628353</v>
      </c>
      <c r="Y10" s="42">
        <v>0.8716668647727722</v>
      </c>
      <c r="Z10" s="42">
        <v>4.6753040928721425</v>
      </c>
    </row>
    <row r="11" spans="1:26" s="38" customFormat="1" ht="12.75">
      <c r="A11">
        <v>50005</v>
      </c>
      <c r="B11" t="s">
        <v>151</v>
      </c>
      <c r="C11">
        <v>6399</v>
      </c>
      <c r="D11">
        <v>41</v>
      </c>
      <c r="E11">
        <v>61</v>
      </c>
      <c r="F11">
        <v>-20</v>
      </c>
      <c r="G11">
        <v>29</v>
      </c>
      <c r="H11">
        <v>209</v>
      </c>
      <c r="I11">
        <v>4</v>
      </c>
      <c r="J11" s="38">
        <f t="shared" si="0"/>
        <v>242</v>
      </c>
      <c r="K11">
        <v>13</v>
      </c>
      <c r="L11">
        <v>202</v>
      </c>
      <c r="M11">
        <v>26</v>
      </c>
      <c r="N11" s="38">
        <f t="shared" si="1"/>
        <v>241</v>
      </c>
      <c r="O11" s="38">
        <f t="shared" si="2"/>
        <v>1</v>
      </c>
      <c r="P11" s="38">
        <f t="shared" si="3"/>
        <v>-19</v>
      </c>
      <c r="Q11">
        <v>2</v>
      </c>
      <c r="R11" s="38">
        <v>6382</v>
      </c>
      <c r="S11" s="42">
        <v>6.415773413660903</v>
      </c>
      <c r="T11" s="42">
        <v>9.545418981300367</v>
      </c>
      <c r="U11" s="42">
        <v>0.15648227838197323</v>
      </c>
      <c r="V11" s="42">
        <v>1.0953759486738126</v>
      </c>
      <c r="W11" s="42">
        <v>2.5037164541115717</v>
      </c>
      <c r="X11" s="42">
        <v>-3.4426101244034113</v>
      </c>
      <c r="Y11" s="42">
        <v>-3.1296455676394648</v>
      </c>
      <c r="Z11" s="42">
        <v>-2.9731632892574917</v>
      </c>
    </row>
    <row r="12" spans="1:26" s="38" customFormat="1" ht="12.75">
      <c r="A12">
        <v>50006</v>
      </c>
      <c r="B12" t="s">
        <v>152</v>
      </c>
      <c r="C12">
        <v>1102</v>
      </c>
      <c r="D12">
        <v>7</v>
      </c>
      <c r="E12">
        <v>12</v>
      </c>
      <c r="F12">
        <v>-5</v>
      </c>
      <c r="G12">
        <v>2</v>
      </c>
      <c r="H12">
        <v>26</v>
      </c>
      <c r="I12">
        <v>2</v>
      </c>
      <c r="J12" s="38">
        <f t="shared" si="0"/>
        <v>30</v>
      </c>
      <c r="K12">
        <v>3</v>
      </c>
      <c r="L12">
        <v>55</v>
      </c>
      <c r="M12">
        <v>0</v>
      </c>
      <c r="N12" s="38">
        <f t="shared" si="1"/>
        <v>58</v>
      </c>
      <c r="O12" s="38">
        <f t="shared" si="2"/>
        <v>-28</v>
      </c>
      <c r="P12" s="38">
        <f t="shared" si="3"/>
        <v>-33</v>
      </c>
      <c r="Q12">
        <v>0</v>
      </c>
      <c r="R12" s="38">
        <v>1069</v>
      </c>
      <c r="S12" s="42">
        <v>6.448641179180101</v>
      </c>
      <c r="T12" s="42">
        <v>11.054813450023032</v>
      </c>
      <c r="U12" s="42">
        <v>-25.794564716720405</v>
      </c>
      <c r="V12" s="42">
        <v>-26.715799170888992</v>
      </c>
      <c r="W12" s="42">
        <v>-0.921234454168586</v>
      </c>
      <c r="X12" s="42">
        <v>1.842468908337172</v>
      </c>
      <c r="Y12" s="42">
        <v>-4.606172270842929</v>
      </c>
      <c r="Z12" s="42">
        <v>-30.400736987563334</v>
      </c>
    </row>
    <row r="13" spans="1:26" s="38" customFormat="1" ht="12.75">
      <c r="A13">
        <v>50008</v>
      </c>
      <c r="B13" t="s">
        <v>153</v>
      </c>
      <c r="C13">
        <v>44801</v>
      </c>
      <c r="D13">
        <v>300</v>
      </c>
      <c r="E13">
        <v>458</v>
      </c>
      <c r="F13">
        <v>-158</v>
      </c>
      <c r="G13">
        <v>179</v>
      </c>
      <c r="H13">
        <v>1454</v>
      </c>
      <c r="I13">
        <v>44</v>
      </c>
      <c r="J13" s="38">
        <f t="shared" si="0"/>
        <v>1677</v>
      </c>
      <c r="K13">
        <v>108</v>
      </c>
      <c r="L13">
        <v>1328</v>
      </c>
      <c r="M13">
        <v>111</v>
      </c>
      <c r="N13" s="38">
        <f t="shared" si="1"/>
        <v>1547</v>
      </c>
      <c r="O13" s="38">
        <f t="shared" si="2"/>
        <v>130</v>
      </c>
      <c r="P13" s="38">
        <f t="shared" si="3"/>
        <v>-28</v>
      </c>
      <c r="Q13">
        <v>-8</v>
      </c>
      <c r="R13" s="38">
        <v>44765</v>
      </c>
      <c r="S13" s="42">
        <v>6.698970591519103</v>
      </c>
      <c r="T13" s="42">
        <v>10.227095103052497</v>
      </c>
      <c r="U13" s="42">
        <v>2.9028872563249446</v>
      </c>
      <c r="V13" s="42">
        <v>2.813567648438023</v>
      </c>
      <c r="W13" s="42">
        <v>1.5854230399928544</v>
      </c>
      <c r="X13" s="42">
        <v>-1.496103432105933</v>
      </c>
      <c r="Y13" s="42">
        <v>-3.5281245115333943</v>
      </c>
      <c r="Z13" s="42">
        <v>-0.6252372552084496</v>
      </c>
    </row>
    <row r="14" spans="1:26" s="38" customFormat="1" ht="12.75">
      <c r="A14">
        <v>50009</v>
      </c>
      <c r="B14" t="s">
        <v>154</v>
      </c>
      <c r="C14">
        <v>13252</v>
      </c>
      <c r="D14">
        <v>90</v>
      </c>
      <c r="E14">
        <v>147</v>
      </c>
      <c r="F14">
        <v>-57</v>
      </c>
      <c r="G14">
        <v>79</v>
      </c>
      <c r="H14">
        <v>550</v>
      </c>
      <c r="I14">
        <v>21</v>
      </c>
      <c r="J14" s="38">
        <f t="shared" si="0"/>
        <v>650</v>
      </c>
      <c r="K14">
        <v>23</v>
      </c>
      <c r="L14">
        <v>474</v>
      </c>
      <c r="M14">
        <v>95</v>
      </c>
      <c r="N14" s="38">
        <f t="shared" si="1"/>
        <v>592</v>
      </c>
      <c r="O14" s="38">
        <f t="shared" si="2"/>
        <v>58</v>
      </c>
      <c r="P14" s="38">
        <f t="shared" si="3"/>
        <v>1</v>
      </c>
      <c r="Q14">
        <v>5</v>
      </c>
      <c r="R14" s="38">
        <v>13258</v>
      </c>
      <c r="S14" s="42">
        <v>6.789890607317994</v>
      </c>
      <c r="T14" s="42">
        <v>11.09015465861939</v>
      </c>
      <c r="U14" s="42">
        <v>4.3757072802715955</v>
      </c>
      <c r="V14" s="42">
        <v>5.733685401735194</v>
      </c>
      <c r="W14" s="42">
        <v>4.224820822331196</v>
      </c>
      <c r="X14" s="42">
        <v>-5.582798943794795</v>
      </c>
      <c r="Y14" s="42">
        <v>-4.300264051301396</v>
      </c>
      <c r="Z14" s="42">
        <v>0.07544322897019992</v>
      </c>
    </row>
    <row r="15" spans="1:26" s="38" customFormat="1" ht="12.75">
      <c r="A15">
        <v>50010</v>
      </c>
      <c r="B15" t="s">
        <v>155</v>
      </c>
      <c r="C15">
        <v>1910</v>
      </c>
      <c r="D15">
        <v>19</v>
      </c>
      <c r="E15">
        <v>27</v>
      </c>
      <c r="F15">
        <v>-8</v>
      </c>
      <c r="G15">
        <v>10</v>
      </c>
      <c r="H15">
        <v>72</v>
      </c>
      <c r="I15">
        <v>1</v>
      </c>
      <c r="J15" s="38">
        <f t="shared" si="0"/>
        <v>83</v>
      </c>
      <c r="K15">
        <v>6</v>
      </c>
      <c r="L15">
        <v>85</v>
      </c>
      <c r="M15">
        <v>0</v>
      </c>
      <c r="N15" s="38">
        <f t="shared" si="1"/>
        <v>91</v>
      </c>
      <c r="O15" s="38">
        <f t="shared" si="2"/>
        <v>-8</v>
      </c>
      <c r="P15" s="38">
        <f t="shared" si="3"/>
        <v>-16</v>
      </c>
      <c r="Q15">
        <v>4</v>
      </c>
      <c r="R15" s="38">
        <v>1898</v>
      </c>
      <c r="S15" s="42">
        <v>9.978991596638656</v>
      </c>
      <c r="T15" s="42">
        <v>14.180672268907562</v>
      </c>
      <c r="U15" s="42">
        <v>-4.201680672268908</v>
      </c>
      <c r="V15" s="42">
        <v>-6.8277310924369745</v>
      </c>
      <c r="W15" s="42">
        <v>2.100840336134454</v>
      </c>
      <c r="X15" s="42">
        <v>0.5252100840336135</v>
      </c>
      <c r="Y15" s="42">
        <v>-4.201680672268908</v>
      </c>
      <c r="Z15" s="42">
        <v>-8.403361344537815</v>
      </c>
    </row>
    <row r="16" spans="1:26" s="38" customFormat="1" ht="12.75">
      <c r="A16">
        <v>50011</v>
      </c>
      <c r="B16" t="s">
        <v>291</v>
      </c>
      <c r="C16">
        <v>2145</v>
      </c>
      <c r="D16">
        <v>17</v>
      </c>
      <c r="E16">
        <v>31</v>
      </c>
      <c r="F16">
        <v>-14</v>
      </c>
      <c r="G16">
        <v>21</v>
      </c>
      <c r="H16">
        <v>53</v>
      </c>
      <c r="I16">
        <v>2</v>
      </c>
      <c r="J16" s="38">
        <f t="shared" si="0"/>
        <v>76</v>
      </c>
      <c r="K16">
        <v>8</v>
      </c>
      <c r="L16">
        <v>43</v>
      </c>
      <c r="M16">
        <v>1</v>
      </c>
      <c r="N16" s="38">
        <f t="shared" si="1"/>
        <v>52</v>
      </c>
      <c r="O16" s="38">
        <f t="shared" si="2"/>
        <v>24</v>
      </c>
      <c r="P16" s="38">
        <f t="shared" si="3"/>
        <v>10</v>
      </c>
      <c r="Q16">
        <v>-1</v>
      </c>
      <c r="R16" s="38">
        <v>2154</v>
      </c>
      <c r="S16" s="42">
        <v>7.908816003721796</v>
      </c>
      <c r="T16" s="42">
        <v>14.421958595022097</v>
      </c>
      <c r="U16" s="42">
        <v>11.165387299371947</v>
      </c>
      <c r="V16" s="42">
        <v>4.6522447080716445</v>
      </c>
      <c r="W16" s="42">
        <v>6.047918120493138</v>
      </c>
      <c r="X16" s="42">
        <v>0.46522447080716445</v>
      </c>
      <c r="Y16" s="42">
        <v>-6.513142591300302</v>
      </c>
      <c r="Z16" s="42">
        <v>4.6522447080716445</v>
      </c>
    </row>
    <row r="17" spans="1:26" s="38" customFormat="1" ht="12.75">
      <c r="A17">
        <v>50012</v>
      </c>
      <c r="B17" t="s">
        <v>156</v>
      </c>
      <c r="C17">
        <v>1343</v>
      </c>
      <c r="D17">
        <v>5</v>
      </c>
      <c r="E17">
        <v>22</v>
      </c>
      <c r="F17">
        <v>-17</v>
      </c>
      <c r="G17">
        <v>12</v>
      </c>
      <c r="H17">
        <v>32</v>
      </c>
      <c r="I17">
        <v>0</v>
      </c>
      <c r="J17" s="38">
        <f t="shared" si="0"/>
        <v>44</v>
      </c>
      <c r="K17">
        <v>4</v>
      </c>
      <c r="L17">
        <v>34</v>
      </c>
      <c r="M17">
        <v>0</v>
      </c>
      <c r="N17" s="38">
        <f t="shared" si="1"/>
        <v>38</v>
      </c>
      <c r="O17" s="38">
        <f t="shared" si="2"/>
        <v>6</v>
      </c>
      <c r="P17" s="38">
        <f t="shared" si="3"/>
        <v>-11</v>
      </c>
      <c r="Q17">
        <v>1</v>
      </c>
      <c r="R17" s="38">
        <v>1333</v>
      </c>
      <c r="S17" s="42">
        <v>3.7369207772795217</v>
      </c>
      <c r="T17" s="42">
        <v>16.442451420029897</v>
      </c>
      <c r="U17" s="42">
        <v>4.484304932735426</v>
      </c>
      <c r="V17" s="42">
        <v>-1.4947683109118086</v>
      </c>
      <c r="W17" s="42">
        <v>5.9790732436472345</v>
      </c>
      <c r="X17" s="42">
        <v>0</v>
      </c>
      <c r="Y17" s="42">
        <v>-12.705530642750373</v>
      </c>
      <c r="Z17" s="42">
        <v>-8.221225710014949</v>
      </c>
    </row>
    <row r="18" spans="1:26" s="38" customFormat="1" ht="12.75">
      <c r="A18">
        <v>50014</v>
      </c>
      <c r="B18" t="s">
        <v>157</v>
      </c>
      <c r="C18">
        <v>3693</v>
      </c>
      <c r="D18">
        <v>10</v>
      </c>
      <c r="E18">
        <v>53</v>
      </c>
      <c r="F18">
        <v>-43</v>
      </c>
      <c r="G18">
        <v>29</v>
      </c>
      <c r="H18">
        <v>158</v>
      </c>
      <c r="I18">
        <v>1</v>
      </c>
      <c r="J18" s="38">
        <f t="shared" si="0"/>
        <v>188</v>
      </c>
      <c r="K18">
        <v>19</v>
      </c>
      <c r="L18">
        <v>166</v>
      </c>
      <c r="M18">
        <v>39</v>
      </c>
      <c r="N18" s="38">
        <f t="shared" si="1"/>
        <v>224</v>
      </c>
      <c r="O18" s="38">
        <f t="shared" si="2"/>
        <v>-36</v>
      </c>
      <c r="P18" s="38">
        <f t="shared" si="3"/>
        <v>-79</v>
      </c>
      <c r="Q18">
        <v>1</v>
      </c>
      <c r="R18" s="38">
        <v>3615</v>
      </c>
      <c r="S18" s="42">
        <v>2.736726874657909</v>
      </c>
      <c r="T18" s="42">
        <v>14.50465243568692</v>
      </c>
      <c r="U18" s="42">
        <v>-9.852216748768473</v>
      </c>
      <c r="V18" s="42">
        <v>-2.1893814997263275</v>
      </c>
      <c r="W18" s="42">
        <v>2.736726874657909</v>
      </c>
      <c r="X18" s="42">
        <v>-10.399562123700054</v>
      </c>
      <c r="Y18" s="42">
        <v>-11.76792556102901</v>
      </c>
      <c r="Z18" s="42">
        <v>-21.62014230979748</v>
      </c>
    </row>
    <row r="19" spans="1:26" s="38" customFormat="1" ht="12.75">
      <c r="A19">
        <v>50015</v>
      </c>
      <c r="B19" t="s">
        <v>158</v>
      </c>
      <c r="C19">
        <v>1203</v>
      </c>
      <c r="D19">
        <v>2</v>
      </c>
      <c r="E19">
        <v>13</v>
      </c>
      <c r="F19">
        <v>-11</v>
      </c>
      <c r="G19">
        <v>6</v>
      </c>
      <c r="H19">
        <v>57</v>
      </c>
      <c r="I19">
        <v>0</v>
      </c>
      <c r="J19" s="38">
        <f t="shared" si="0"/>
        <v>63</v>
      </c>
      <c r="K19">
        <v>15</v>
      </c>
      <c r="L19">
        <v>43</v>
      </c>
      <c r="M19">
        <v>1</v>
      </c>
      <c r="N19" s="38">
        <f t="shared" si="1"/>
        <v>59</v>
      </c>
      <c r="O19" s="38">
        <f t="shared" si="2"/>
        <v>4</v>
      </c>
      <c r="P19" s="38">
        <f t="shared" si="3"/>
        <v>-7</v>
      </c>
      <c r="Q19">
        <v>1</v>
      </c>
      <c r="R19" s="38">
        <v>1197</v>
      </c>
      <c r="S19" s="42">
        <v>1.6666666666666667</v>
      </c>
      <c r="T19" s="42">
        <v>10.833333333333334</v>
      </c>
      <c r="U19" s="42">
        <v>3.3333333333333335</v>
      </c>
      <c r="V19" s="42">
        <v>11.666666666666668</v>
      </c>
      <c r="W19" s="42">
        <v>-7.5</v>
      </c>
      <c r="X19" s="42">
        <v>-0.8333333333333334</v>
      </c>
      <c r="Y19" s="42">
        <v>-9.166666666666666</v>
      </c>
      <c r="Z19" s="42">
        <v>-5.833333333333334</v>
      </c>
    </row>
    <row r="20" spans="1:26" s="38" customFormat="1" ht="12.75">
      <c r="A20">
        <v>50016</v>
      </c>
      <c r="B20" t="s">
        <v>159</v>
      </c>
      <c r="C20">
        <v>1308</v>
      </c>
      <c r="D20">
        <v>5</v>
      </c>
      <c r="E20">
        <v>19</v>
      </c>
      <c r="F20">
        <v>-14</v>
      </c>
      <c r="G20">
        <v>4</v>
      </c>
      <c r="H20">
        <v>30</v>
      </c>
      <c r="I20">
        <v>1</v>
      </c>
      <c r="J20" s="38">
        <f t="shared" si="0"/>
        <v>35</v>
      </c>
      <c r="K20">
        <v>3</v>
      </c>
      <c r="L20">
        <v>25</v>
      </c>
      <c r="M20">
        <v>3</v>
      </c>
      <c r="N20" s="38">
        <f t="shared" si="1"/>
        <v>31</v>
      </c>
      <c r="O20" s="38">
        <f t="shared" si="2"/>
        <v>4</v>
      </c>
      <c r="P20" s="38">
        <f t="shared" si="3"/>
        <v>-10</v>
      </c>
      <c r="Q20">
        <v>2</v>
      </c>
      <c r="R20" s="38">
        <v>1300</v>
      </c>
      <c r="S20" s="42">
        <v>3.834355828220859</v>
      </c>
      <c r="T20" s="42">
        <v>14.570552147239264</v>
      </c>
      <c r="U20" s="42">
        <v>3.067484662576687</v>
      </c>
      <c r="V20" s="42">
        <v>3.834355828220859</v>
      </c>
      <c r="W20" s="42">
        <v>0.7668711656441718</v>
      </c>
      <c r="X20" s="42">
        <v>-1.5337423312883436</v>
      </c>
      <c r="Y20" s="42">
        <v>-10.736196319018406</v>
      </c>
      <c r="Z20" s="42">
        <v>-7.668711656441718</v>
      </c>
    </row>
    <row r="21" spans="1:26" s="38" customFormat="1" ht="12.75">
      <c r="A21">
        <v>50019</v>
      </c>
      <c r="B21" t="s">
        <v>292</v>
      </c>
      <c r="C21">
        <v>1676</v>
      </c>
      <c r="D21">
        <v>9</v>
      </c>
      <c r="E21">
        <v>30</v>
      </c>
      <c r="F21">
        <v>-21</v>
      </c>
      <c r="G21">
        <v>14</v>
      </c>
      <c r="H21">
        <v>38</v>
      </c>
      <c r="I21">
        <v>1</v>
      </c>
      <c r="J21" s="38">
        <f t="shared" si="0"/>
        <v>53</v>
      </c>
      <c r="K21">
        <v>4</v>
      </c>
      <c r="L21">
        <v>42</v>
      </c>
      <c r="M21">
        <v>3</v>
      </c>
      <c r="N21" s="38">
        <f t="shared" si="1"/>
        <v>49</v>
      </c>
      <c r="O21" s="38">
        <f t="shared" si="2"/>
        <v>4</v>
      </c>
      <c r="P21" s="38">
        <f t="shared" si="3"/>
        <v>-17</v>
      </c>
      <c r="Q21">
        <v>2</v>
      </c>
      <c r="R21" s="38">
        <v>1661</v>
      </c>
      <c r="S21" s="42">
        <v>5.394066526820497</v>
      </c>
      <c r="T21" s="42">
        <v>17.980221756068325</v>
      </c>
      <c r="U21" s="42">
        <v>2.39736290080911</v>
      </c>
      <c r="V21" s="42">
        <v>-2.39736290080911</v>
      </c>
      <c r="W21" s="42">
        <v>5.9934072520227755</v>
      </c>
      <c r="X21" s="42">
        <v>-1.198681450404555</v>
      </c>
      <c r="Y21" s="42">
        <v>-12.586155229247828</v>
      </c>
      <c r="Z21" s="42">
        <v>-10.188792328438717</v>
      </c>
    </row>
    <row r="22" spans="1:26" s="38" customFormat="1" ht="12.75">
      <c r="A22">
        <v>50020</v>
      </c>
      <c r="B22" t="s">
        <v>160</v>
      </c>
      <c r="C22">
        <v>2135</v>
      </c>
      <c r="D22">
        <v>13</v>
      </c>
      <c r="E22">
        <v>26</v>
      </c>
      <c r="F22">
        <v>-13</v>
      </c>
      <c r="G22">
        <v>7</v>
      </c>
      <c r="H22">
        <v>106</v>
      </c>
      <c r="I22">
        <v>2</v>
      </c>
      <c r="J22" s="38">
        <f t="shared" si="0"/>
        <v>115</v>
      </c>
      <c r="K22">
        <v>7</v>
      </c>
      <c r="L22">
        <v>117</v>
      </c>
      <c r="M22">
        <v>2</v>
      </c>
      <c r="N22" s="38">
        <f t="shared" si="1"/>
        <v>126</v>
      </c>
      <c r="O22" s="38">
        <f t="shared" si="2"/>
        <v>-11</v>
      </c>
      <c r="P22" s="38">
        <f t="shared" si="3"/>
        <v>-24</v>
      </c>
      <c r="Q22">
        <v>-1</v>
      </c>
      <c r="R22" s="38">
        <v>2110</v>
      </c>
      <c r="S22" s="42">
        <v>6.124852767962309</v>
      </c>
      <c r="T22" s="42">
        <v>12.249705535924617</v>
      </c>
      <c r="U22" s="42">
        <v>-5.182567726737338</v>
      </c>
      <c r="V22" s="42">
        <v>-5.182567726737338</v>
      </c>
      <c r="W22" s="42">
        <v>0</v>
      </c>
      <c r="X22" s="42">
        <v>0</v>
      </c>
      <c r="Y22" s="42">
        <v>-6.124852767962309</v>
      </c>
      <c r="Z22" s="42">
        <v>-11.307420494699645</v>
      </c>
    </row>
    <row r="23" spans="1:26" s="38" customFormat="1" ht="12.75">
      <c r="A23">
        <v>50021</v>
      </c>
      <c r="B23" t="s">
        <v>161</v>
      </c>
      <c r="C23">
        <v>749</v>
      </c>
      <c r="D23">
        <v>5</v>
      </c>
      <c r="E23">
        <v>6</v>
      </c>
      <c r="F23">
        <v>-1</v>
      </c>
      <c r="G23">
        <v>6</v>
      </c>
      <c r="H23">
        <v>41</v>
      </c>
      <c r="I23">
        <v>1</v>
      </c>
      <c r="J23" s="38">
        <f t="shared" si="0"/>
        <v>48</v>
      </c>
      <c r="K23">
        <v>4</v>
      </c>
      <c r="L23">
        <v>29</v>
      </c>
      <c r="M23">
        <v>0</v>
      </c>
      <c r="N23" s="38">
        <f t="shared" si="1"/>
        <v>33</v>
      </c>
      <c r="O23" s="38">
        <f t="shared" si="2"/>
        <v>15</v>
      </c>
      <c r="P23" s="38">
        <f t="shared" si="3"/>
        <v>14</v>
      </c>
      <c r="Q23">
        <v>-1</v>
      </c>
      <c r="R23" s="38">
        <v>762</v>
      </c>
      <c r="S23" s="42">
        <v>6.618133686300464</v>
      </c>
      <c r="T23" s="42">
        <v>7.941760423560556</v>
      </c>
      <c r="U23" s="42">
        <v>19.85440105890139</v>
      </c>
      <c r="V23" s="42">
        <v>15.883520847121112</v>
      </c>
      <c r="W23" s="42">
        <v>2.6472534745201854</v>
      </c>
      <c r="X23" s="42">
        <v>1.3236267372600927</v>
      </c>
      <c r="Y23" s="42">
        <v>-1.3236267372600927</v>
      </c>
      <c r="Z23" s="42">
        <v>18.530774321641296</v>
      </c>
    </row>
    <row r="24" spans="1:26" s="38" customFormat="1" ht="12.75">
      <c r="A24">
        <v>50022</v>
      </c>
      <c r="B24" t="s">
        <v>162</v>
      </c>
      <c r="C24">
        <v>11153</v>
      </c>
      <c r="D24">
        <v>86</v>
      </c>
      <c r="E24">
        <v>111</v>
      </c>
      <c r="F24">
        <v>-25</v>
      </c>
      <c r="G24">
        <v>68</v>
      </c>
      <c r="H24">
        <v>373</v>
      </c>
      <c r="I24">
        <v>4</v>
      </c>
      <c r="J24" s="38">
        <f t="shared" si="0"/>
        <v>445</v>
      </c>
      <c r="K24">
        <v>35</v>
      </c>
      <c r="L24">
        <v>353</v>
      </c>
      <c r="M24">
        <v>27</v>
      </c>
      <c r="N24" s="38">
        <f t="shared" si="1"/>
        <v>415</v>
      </c>
      <c r="O24" s="38">
        <f t="shared" si="2"/>
        <v>30</v>
      </c>
      <c r="P24" s="38">
        <f t="shared" si="3"/>
        <v>5</v>
      </c>
      <c r="Q24">
        <v>-28</v>
      </c>
      <c r="R24" s="38">
        <v>11130</v>
      </c>
      <c r="S24" s="42">
        <v>7.718888839025266</v>
      </c>
      <c r="T24" s="42">
        <v>9.962751873625635</v>
      </c>
      <c r="U24" s="42">
        <v>2.6926356415204413</v>
      </c>
      <c r="V24" s="42">
        <v>1.7950904276802944</v>
      </c>
      <c r="W24" s="42">
        <v>2.9618992056724855</v>
      </c>
      <c r="X24" s="42">
        <v>-2.0643539918323386</v>
      </c>
      <c r="Y24" s="42">
        <v>-2.243863034600368</v>
      </c>
      <c r="Z24" s="42">
        <v>0.4487726069200736</v>
      </c>
    </row>
    <row r="25" spans="1:26" s="38" customFormat="1" ht="12.75">
      <c r="A25">
        <v>50023</v>
      </c>
      <c r="B25" t="s">
        <v>163</v>
      </c>
      <c r="C25">
        <v>612</v>
      </c>
      <c r="D25">
        <v>4</v>
      </c>
      <c r="E25">
        <v>9</v>
      </c>
      <c r="F25">
        <v>-5</v>
      </c>
      <c r="G25">
        <v>5</v>
      </c>
      <c r="H25">
        <v>35</v>
      </c>
      <c r="I25">
        <v>0</v>
      </c>
      <c r="J25" s="38">
        <f t="shared" si="0"/>
        <v>40</v>
      </c>
      <c r="K25">
        <v>4</v>
      </c>
      <c r="L25">
        <v>28</v>
      </c>
      <c r="M25">
        <v>0</v>
      </c>
      <c r="N25" s="38">
        <f t="shared" si="1"/>
        <v>32</v>
      </c>
      <c r="O25" s="38">
        <f t="shared" si="2"/>
        <v>8</v>
      </c>
      <c r="P25" s="38">
        <f t="shared" si="3"/>
        <v>3</v>
      </c>
      <c r="Q25">
        <v>5</v>
      </c>
      <c r="R25" s="38">
        <v>620</v>
      </c>
      <c r="S25" s="42">
        <v>6.493506493506494</v>
      </c>
      <c r="T25" s="42">
        <v>14.61038961038961</v>
      </c>
      <c r="U25" s="42">
        <v>12.987012987012989</v>
      </c>
      <c r="V25" s="42">
        <v>11.363636363636363</v>
      </c>
      <c r="W25" s="42">
        <v>1.6233766233766236</v>
      </c>
      <c r="X25" s="42">
        <v>0</v>
      </c>
      <c r="Y25" s="42">
        <v>-8.116883116883116</v>
      </c>
      <c r="Z25" s="42">
        <v>4.87012987012987</v>
      </c>
    </row>
    <row r="26" spans="1:26" s="38" customFormat="1" ht="12.75">
      <c r="A26">
        <v>50024</v>
      </c>
      <c r="B26" t="s">
        <v>164</v>
      </c>
      <c r="C26">
        <v>4550</v>
      </c>
      <c r="D26">
        <v>24</v>
      </c>
      <c r="E26">
        <v>53</v>
      </c>
      <c r="F26">
        <v>-29</v>
      </c>
      <c r="G26">
        <v>30</v>
      </c>
      <c r="H26">
        <v>122</v>
      </c>
      <c r="I26">
        <v>3</v>
      </c>
      <c r="J26" s="38">
        <f t="shared" si="0"/>
        <v>155</v>
      </c>
      <c r="K26">
        <v>11</v>
      </c>
      <c r="L26">
        <v>98</v>
      </c>
      <c r="M26">
        <v>2</v>
      </c>
      <c r="N26" s="38">
        <f t="shared" si="1"/>
        <v>111</v>
      </c>
      <c r="O26" s="38">
        <f t="shared" si="2"/>
        <v>44</v>
      </c>
      <c r="P26" s="38">
        <f t="shared" si="3"/>
        <v>15</v>
      </c>
      <c r="Q26">
        <v>0</v>
      </c>
      <c r="R26" s="38">
        <v>4565</v>
      </c>
      <c r="S26" s="42">
        <v>5.266044980800877</v>
      </c>
      <c r="T26" s="42">
        <v>11.629182665935272</v>
      </c>
      <c r="U26" s="42">
        <v>9.654415798134943</v>
      </c>
      <c r="V26" s="42">
        <v>5.266044980800877</v>
      </c>
      <c r="W26" s="42">
        <v>4.168952276467361</v>
      </c>
      <c r="X26" s="42">
        <v>0.21941854086670323</v>
      </c>
      <c r="Y26" s="42">
        <v>-6.363137685134394</v>
      </c>
      <c r="Z26" s="42">
        <v>3.2912781130005486</v>
      </c>
    </row>
    <row r="27" spans="1:26" s="38" customFormat="1" ht="12.75">
      <c r="A27">
        <v>50025</v>
      </c>
      <c r="B27" t="s">
        <v>165</v>
      </c>
      <c r="C27">
        <v>4715</v>
      </c>
      <c r="D27">
        <v>30</v>
      </c>
      <c r="E27">
        <v>49</v>
      </c>
      <c r="F27">
        <v>-19</v>
      </c>
      <c r="G27">
        <v>24</v>
      </c>
      <c r="H27">
        <v>125</v>
      </c>
      <c r="I27">
        <v>0</v>
      </c>
      <c r="J27" s="38">
        <f t="shared" si="0"/>
        <v>149</v>
      </c>
      <c r="K27">
        <v>13</v>
      </c>
      <c r="L27">
        <v>113</v>
      </c>
      <c r="M27">
        <v>4</v>
      </c>
      <c r="N27" s="38">
        <f t="shared" si="1"/>
        <v>130</v>
      </c>
      <c r="O27" s="38">
        <f t="shared" si="2"/>
        <v>19</v>
      </c>
      <c r="P27" s="38">
        <f t="shared" si="3"/>
        <v>0</v>
      </c>
      <c r="Q27">
        <v>2</v>
      </c>
      <c r="R27" s="38">
        <v>4717</v>
      </c>
      <c r="S27" s="42">
        <v>6.361323155216285</v>
      </c>
      <c r="T27" s="42">
        <v>10.390161153519932</v>
      </c>
      <c r="U27" s="42">
        <v>4.028837998303647</v>
      </c>
      <c r="V27" s="42">
        <v>2.544529262086514</v>
      </c>
      <c r="W27" s="42">
        <v>2.3324851569126377</v>
      </c>
      <c r="X27" s="42">
        <v>-0.8481764206955047</v>
      </c>
      <c r="Y27" s="42">
        <v>-4.028837998303647</v>
      </c>
      <c r="Z27" s="42">
        <v>0</v>
      </c>
    </row>
    <row r="28" spans="1:26" s="38" customFormat="1" ht="12.75">
      <c r="A28">
        <v>50026</v>
      </c>
      <c r="B28" t="s">
        <v>166</v>
      </c>
      <c r="C28">
        <v>90096</v>
      </c>
      <c r="D28">
        <v>573</v>
      </c>
      <c r="E28">
        <v>1096</v>
      </c>
      <c r="F28">
        <v>-523</v>
      </c>
      <c r="G28">
        <v>988</v>
      </c>
      <c r="H28">
        <v>3178</v>
      </c>
      <c r="I28">
        <v>143</v>
      </c>
      <c r="J28" s="38">
        <f t="shared" si="0"/>
        <v>4309</v>
      </c>
      <c r="K28">
        <v>258</v>
      </c>
      <c r="L28">
        <v>3044</v>
      </c>
      <c r="M28">
        <v>495</v>
      </c>
      <c r="N28" s="38">
        <f t="shared" si="1"/>
        <v>3797</v>
      </c>
      <c r="O28" s="38">
        <f t="shared" si="2"/>
        <v>512</v>
      </c>
      <c r="P28" s="38">
        <f t="shared" si="3"/>
        <v>-11</v>
      </c>
      <c r="Q28">
        <v>-49</v>
      </c>
      <c r="R28" s="38">
        <v>90036</v>
      </c>
      <c r="S28" s="42">
        <v>6.3620011991206455</v>
      </c>
      <c r="T28" s="42">
        <v>12.168853951546645</v>
      </c>
      <c r="U28" s="42">
        <v>5.684720094153176</v>
      </c>
      <c r="V28" s="42">
        <v>1.4877978371416516</v>
      </c>
      <c r="W28" s="42">
        <v>8.105167321741835</v>
      </c>
      <c r="X28" s="42">
        <v>-3.908245064730309</v>
      </c>
      <c r="Y28" s="42">
        <v>-5.806852752425999</v>
      </c>
      <c r="Z28" s="42">
        <v>-0.12213265827282216</v>
      </c>
    </row>
    <row r="29" spans="1:26" s="38" customFormat="1" ht="12.75">
      <c r="A29">
        <v>50027</v>
      </c>
      <c r="B29" t="s">
        <v>167</v>
      </c>
      <c r="C29">
        <v>5602</v>
      </c>
      <c r="D29">
        <v>36</v>
      </c>
      <c r="E29">
        <v>87</v>
      </c>
      <c r="F29">
        <v>-51</v>
      </c>
      <c r="G29">
        <v>51</v>
      </c>
      <c r="H29">
        <v>97</v>
      </c>
      <c r="I29">
        <v>6</v>
      </c>
      <c r="J29" s="38">
        <f t="shared" si="0"/>
        <v>154</v>
      </c>
      <c r="K29">
        <v>21</v>
      </c>
      <c r="L29">
        <v>110</v>
      </c>
      <c r="M29">
        <v>7</v>
      </c>
      <c r="N29" s="38">
        <f t="shared" si="1"/>
        <v>138</v>
      </c>
      <c r="O29" s="38">
        <f t="shared" si="2"/>
        <v>16</v>
      </c>
      <c r="P29" s="38">
        <f t="shared" si="3"/>
        <v>-35</v>
      </c>
      <c r="Q29">
        <v>10</v>
      </c>
      <c r="R29" s="38">
        <v>5577</v>
      </c>
      <c r="S29" s="42">
        <v>6.44064764290187</v>
      </c>
      <c r="T29" s="42">
        <v>15.564898470346185</v>
      </c>
      <c r="U29" s="42">
        <v>2.8625100635119423</v>
      </c>
      <c r="V29" s="42">
        <v>-2.325789426603453</v>
      </c>
      <c r="W29" s="42">
        <v>5.367206369084891</v>
      </c>
      <c r="X29" s="42">
        <v>-0.1789068789694964</v>
      </c>
      <c r="Y29" s="42">
        <v>-9.124250827444316</v>
      </c>
      <c r="Z29" s="42">
        <v>-6.261740763932373</v>
      </c>
    </row>
    <row r="30" spans="1:26" s="38" customFormat="1" ht="12.75">
      <c r="A30">
        <v>50028</v>
      </c>
      <c r="B30" t="s">
        <v>168</v>
      </c>
      <c r="C30">
        <v>15524</v>
      </c>
      <c r="D30">
        <v>138</v>
      </c>
      <c r="E30">
        <v>165</v>
      </c>
      <c r="F30">
        <v>-27</v>
      </c>
      <c r="G30">
        <v>76</v>
      </c>
      <c r="H30">
        <v>583</v>
      </c>
      <c r="I30">
        <v>10</v>
      </c>
      <c r="J30" s="38">
        <f t="shared" si="0"/>
        <v>669</v>
      </c>
      <c r="K30">
        <v>36</v>
      </c>
      <c r="L30">
        <v>611</v>
      </c>
      <c r="M30">
        <v>34</v>
      </c>
      <c r="N30" s="38">
        <f t="shared" si="1"/>
        <v>681</v>
      </c>
      <c r="O30" s="38">
        <f t="shared" si="2"/>
        <v>-12</v>
      </c>
      <c r="P30" s="38">
        <f t="shared" si="3"/>
        <v>-39</v>
      </c>
      <c r="Q30">
        <v>4</v>
      </c>
      <c r="R30" s="38">
        <v>15489</v>
      </c>
      <c r="S30" s="42">
        <v>8.899493760681004</v>
      </c>
      <c r="T30" s="42">
        <v>10.640699061683812</v>
      </c>
      <c r="U30" s="42">
        <v>-0.7738690226679135</v>
      </c>
      <c r="V30" s="42">
        <v>-1.8056943862251313</v>
      </c>
      <c r="W30" s="42">
        <v>2.579563408893045</v>
      </c>
      <c r="X30" s="42">
        <v>-1.547738045335827</v>
      </c>
      <c r="Y30" s="42">
        <v>-1.7412053010028055</v>
      </c>
      <c r="Z30" s="42">
        <v>-2.5150743236707185</v>
      </c>
    </row>
    <row r="31" spans="1:26" s="38" customFormat="1" ht="12.75">
      <c r="A31">
        <v>50029</v>
      </c>
      <c r="B31" t="s">
        <v>169</v>
      </c>
      <c r="C31">
        <v>28935</v>
      </c>
      <c r="D31">
        <v>238</v>
      </c>
      <c r="E31">
        <v>355</v>
      </c>
      <c r="F31">
        <v>-117</v>
      </c>
      <c r="G31">
        <v>273</v>
      </c>
      <c r="H31">
        <v>1065</v>
      </c>
      <c r="I31">
        <v>8</v>
      </c>
      <c r="J31" s="38">
        <f t="shared" si="0"/>
        <v>1346</v>
      </c>
      <c r="K31">
        <v>74</v>
      </c>
      <c r="L31">
        <v>850</v>
      </c>
      <c r="M31">
        <v>47</v>
      </c>
      <c r="N31" s="38">
        <f t="shared" si="1"/>
        <v>971</v>
      </c>
      <c r="O31" s="38">
        <f t="shared" si="2"/>
        <v>375</v>
      </c>
      <c r="P31" s="38">
        <f t="shared" si="3"/>
        <v>258</v>
      </c>
      <c r="Q31">
        <v>-6</v>
      </c>
      <c r="R31" s="38">
        <v>29187</v>
      </c>
      <c r="S31" s="42">
        <v>8.18967000447335</v>
      </c>
      <c r="T31" s="42">
        <v>12.215684250369911</v>
      </c>
      <c r="U31" s="42">
        <v>12.903891813771034</v>
      </c>
      <c r="V31" s="42">
        <v>7.398231306562059</v>
      </c>
      <c r="W31" s="42">
        <v>6.847665255841162</v>
      </c>
      <c r="X31" s="42">
        <v>-1.3420047486321873</v>
      </c>
      <c r="Y31" s="42">
        <v>-4.026014245896563</v>
      </c>
      <c r="Z31" s="42">
        <v>8.87787756787447</v>
      </c>
    </row>
    <row r="32" spans="1:26" s="38" customFormat="1" ht="12.75">
      <c r="A32">
        <v>50030</v>
      </c>
      <c r="B32" t="s">
        <v>170</v>
      </c>
      <c r="C32">
        <v>1618</v>
      </c>
      <c r="D32">
        <v>12</v>
      </c>
      <c r="E32">
        <v>21</v>
      </c>
      <c r="F32">
        <v>-9</v>
      </c>
      <c r="G32">
        <v>12</v>
      </c>
      <c r="H32">
        <v>94</v>
      </c>
      <c r="I32">
        <v>2</v>
      </c>
      <c r="J32" s="38">
        <f t="shared" si="0"/>
        <v>108</v>
      </c>
      <c r="K32">
        <v>16</v>
      </c>
      <c r="L32">
        <v>99</v>
      </c>
      <c r="M32">
        <v>1</v>
      </c>
      <c r="N32" s="38">
        <f t="shared" si="1"/>
        <v>116</v>
      </c>
      <c r="O32" s="38">
        <f t="shared" si="2"/>
        <v>-8</v>
      </c>
      <c r="P32" s="38">
        <f t="shared" si="3"/>
        <v>-17</v>
      </c>
      <c r="Q32">
        <v>-2</v>
      </c>
      <c r="R32" s="38">
        <v>1599</v>
      </c>
      <c r="S32" s="42">
        <v>7.460366801367734</v>
      </c>
      <c r="T32" s="42">
        <v>13.055641902393536</v>
      </c>
      <c r="U32" s="42">
        <v>-4.973577867578489</v>
      </c>
      <c r="V32" s="42">
        <v>-3.108486167236556</v>
      </c>
      <c r="W32" s="42">
        <v>-2.4867889337892444</v>
      </c>
      <c r="X32" s="42">
        <v>0.6216972334473111</v>
      </c>
      <c r="Y32" s="42">
        <v>-5.595275101025801</v>
      </c>
      <c r="Z32" s="42">
        <v>-10.568852968604288</v>
      </c>
    </row>
    <row r="33" spans="1:26" s="38" customFormat="1" ht="12.75">
      <c r="A33">
        <v>50031</v>
      </c>
      <c r="B33" t="s">
        <v>171</v>
      </c>
      <c r="C33">
        <v>30846</v>
      </c>
      <c r="D33">
        <v>176</v>
      </c>
      <c r="E33">
        <v>361</v>
      </c>
      <c r="F33">
        <v>-185</v>
      </c>
      <c r="G33">
        <v>177</v>
      </c>
      <c r="H33">
        <v>1017</v>
      </c>
      <c r="I33">
        <v>8</v>
      </c>
      <c r="J33" s="38">
        <f t="shared" si="0"/>
        <v>1202</v>
      </c>
      <c r="K33">
        <v>87</v>
      </c>
      <c r="L33">
        <v>914</v>
      </c>
      <c r="M33">
        <v>32</v>
      </c>
      <c r="N33" s="38">
        <f t="shared" si="1"/>
        <v>1033</v>
      </c>
      <c r="O33" s="38">
        <f t="shared" si="2"/>
        <v>169</v>
      </c>
      <c r="P33" s="38">
        <f t="shared" si="3"/>
        <v>-16</v>
      </c>
      <c r="Q33">
        <v>17</v>
      </c>
      <c r="R33" s="38">
        <v>30847</v>
      </c>
      <c r="S33" s="42">
        <v>5.705671632113854</v>
      </c>
      <c r="T33" s="42">
        <v>11.703110563597166</v>
      </c>
      <c r="U33" s="42">
        <v>5.478741510382053</v>
      </c>
      <c r="V33" s="42">
        <v>3.3391146483393577</v>
      </c>
      <c r="W33" s="42">
        <v>2.9176729936945844</v>
      </c>
      <c r="X33" s="42">
        <v>-0.7780461316518892</v>
      </c>
      <c r="Y33" s="42">
        <v>-5.9974389314833125</v>
      </c>
      <c r="Z33" s="42">
        <v>-0.5186974211012595</v>
      </c>
    </row>
    <row r="34" spans="1:26" s="38" customFormat="1" ht="12.75">
      <c r="A34">
        <v>50032</v>
      </c>
      <c r="B34" t="s">
        <v>172</v>
      </c>
      <c r="C34">
        <v>27759</v>
      </c>
      <c r="D34">
        <v>194</v>
      </c>
      <c r="E34">
        <v>324</v>
      </c>
      <c r="F34">
        <v>-130</v>
      </c>
      <c r="G34">
        <v>119</v>
      </c>
      <c r="H34">
        <v>742</v>
      </c>
      <c r="I34">
        <v>27</v>
      </c>
      <c r="J34" s="38">
        <f t="shared" si="0"/>
        <v>888</v>
      </c>
      <c r="K34">
        <v>47</v>
      </c>
      <c r="L34">
        <v>711</v>
      </c>
      <c r="M34">
        <v>71</v>
      </c>
      <c r="N34" s="38">
        <f t="shared" si="1"/>
        <v>829</v>
      </c>
      <c r="O34" s="38">
        <f t="shared" si="2"/>
        <v>59</v>
      </c>
      <c r="P34" s="38">
        <f t="shared" si="3"/>
        <v>-71</v>
      </c>
      <c r="Q34">
        <v>5</v>
      </c>
      <c r="R34" s="38">
        <v>27693</v>
      </c>
      <c r="S34" s="42">
        <v>6.997042487196134</v>
      </c>
      <c r="T34" s="42">
        <v>11.685782298203852</v>
      </c>
      <c r="U34" s="42">
        <v>2.1279665296111956</v>
      </c>
      <c r="V34" s="42">
        <v>1.1180841087787636</v>
      </c>
      <c r="W34" s="42">
        <v>2.596840510711967</v>
      </c>
      <c r="X34" s="42">
        <v>-1.5869580898795355</v>
      </c>
      <c r="Y34" s="42">
        <v>-4.688739811007719</v>
      </c>
      <c r="Z34" s="42">
        <v>-2.560773281396523</v>
      </c>
    </row>
    <row r="35" spans="1:26" s="38" customFormat="1" ht="12.75">
      <c r="A35">
        <v>50033</v>
      </c>
      <c r="B35" t="s">
        <v>173</v>
      </c>
      <c r="C35">
        <v>14433</v>
      </c>
      <c r="D35">
        <v>128</v>
      </c>
      <c r="E35">
        <v>163</v>
      </c>
      <c r="F35">
        <v>-35</v>
      </c>
      <c r="G35">
        <v>157</v>
      </c>
      <c r="H35">
        <v>490</v>
      </c>
      <c r="I35">
        <v>6</v>
      </c>
      <c r="J35" s="38">
        <f t="shared" si="0"/>
        <v>653</v>
      </c>
      <c r="K35">
        <v>38</v>
      </c>
      <c r="L35">
        <v>501</v>
      </c>
      <c r="M35">
        <v>91</v>
      </c>
      <c r="N35" s="38">
        <f t="shared" si="1"/>
        <v>630</v>
      </c>
      <c r="O35" s="38">
        <f t="shared" si="2"/>
        <v>23</v>
      </c>
      <c r="P35" s="38">
        <f t="shared" si="3"/>
        <v>-12</v>
      </c>
      <c r="Q35">
        <v>3</v>
      </c>
      <c r="R35" s="38">
        <v>14424</v>
      </c>
      <c r="S35" s="42">
        <v>8.8713310461933</v>
      </c>
      <c r="T35" s="42">
        <v>11.297085629136777</v>
      </c>
      <c r="U35" s="42">
        <v>1.5940672973628582</v>
      </c>
      <c r="V35" s="42">
        <v>-0.7623800117822366</v>
      </c>
      <c r="W35" s="42">
        <v>8.24756558200783</v>
      </c>
      <c r="X35" s="42">
        <v>-5.8911182728627365</v>
      </c>
      <c r="Y35" s="42">
        <v>-2.42575458294348</v>
      </c>
      <c r="Z35" s="42">
        <v>-0.8316872855806217</v>
      </c>
    </row>
    <row r="36" spans="1:26" s="38" customFormat="1" ht="12.75">
      <c r="A36">
        <v>50034</v>
      </c>
      <c r="B36" t="s">
        <v>174</v>
      </c>
      <c r="C36">
        <v>1626</v>
      </c>
      <c r="D36">
        <v>7</v>
      </c>
      <c r="E36">
        <v>27</v>
      </c>
      <c r="F36">
        <v>-20</v>
      </c>
      <c r="G36">
        <v>7</v>
      </c>
      <c r="H36">
        <v>53</v>
      </c>
      <c r="I36">
        <v>6</v>
      </c>
      <c r="J36" s="38">
        <f t="shared" si="0"/>
        <v>66</v>
      </c>
      <c r="K36">
        <v>1</v>
      </c>
      <c r="L36">
        <v>49</v>
      </c>
      <c r="M36">
        <v>8</v>
      </c>
      <c r="N36" s="38">
        <f t="shared" si="1"/>
        <v>58</v>
      </c>
      <c r="O36" s="38">
        <f t="shared" si="2"/>
        <v>8</v>
      </c>
      <c r="P36" s="38">
        <f t="shared" si="3"/>
        <v>-12</v>
      </c>
      <c r="Q36">
        <v>-1</v>
      </c>
      <c r="R36" s="38">
        <v>1613</v>
      </c>
      <c r="S36" s="42">
        <v>4.3223217042297</v>
      </c>
      <c r="T36" s="42">
        <v>16.67181228774313</v>
      </c>
      <c r="U36" s="42">
        <v>4.939796233405372</v>
      </c>
      <c r="V36" s="42">
        <v>2.469898116702686</v>
      </c>
      <c r="W36" s="42">
        <v>3.7048471750540286</v>
      </c>
      <c r="X36" s="42">
        <v>-1.234949058351343</v>
      </c>
      <c r="Y36" s="42">
        <v>-12.349490583513429</v>
      </c>
      <c r="Z36" s="42">
        <v>-7.409694350108057</v>
      </c>
    </row>
    <row r="37" spans="1:26" s="38" customFormat="1" ht="12.75">
      <c r="A37">
        <v>50035</v>
      </c>
      <c r="B37" t="s">
        <v>175</v>
      </c>
      <c r="C37">
        <v>13101</v>
      </c>
      <c r="D37">
        <v>100</v>
      </c>
      <c r="E37">
        <v>115</v>
      </c>
      <c r="F37">
        <v>-15</v>
      </c>
      <c r="G37">
        <v>174</v>
      </c>
      <c r="H37">
        <v>506</v>
      </c>
      <c r="I37">
        <v>32</v>
      </c>
      <c r="J37" s="38">
        <f t="shared" si="0"/>
        <v>712</v>
      </c>
      <c r="K37">
        <v>51</v>
      </c>
      <c r="L37">
        <v>435</v>
      </c>
      <c r="M37">
        <v>88</v>
      </c>
      <c r="N37" s="38">
        <f t="shared" si="1"/>
        <v>574</v>
      </c>
      <c r="O37" s="38">
        <f t="shared" si="2"/>
        <v>138</v>
      </c>
      <c r="P37" s="38">
        <f t="shared" si="3"/>
        <v>123</v>
      </c>
      <c r="Q37">
        <v>3</v>
      </c>
      <c r="R37" s="38">
        <v>13227</v>
      </c>
      <c r="S37" s="42">
        <v>7.596475235490732</v>
      </c>
      <c r="T37" s="42">
        <v>8.735946520814343</v>
      </c>
      <c r="U37" s="42">
        <v>10.48313582497721</v>
      </c>
      <c r="V37" s="42">
        <v>5.39349741719842</v>
      </c>
      <c r="W37" s="42">
        <v>9.3436645396536</v>
      </c>
      <c r="X37" s="42">
        <v>-4.25402613187481</v>
      </c>
      <c r="Y37" s="42">
        <v>-1.1394712853236098</v>
      </c>
      <c r="Z37" s="42">
        <v>9.3436645396536</v>
      </c>
    </row>
    <row r="38" spans="1:26" s="38" customFormat="1" ht="12.75">
      <c r="A38">
        <v>50036</v>
      </c>
      <c r="B38" t="s">
        <v>176</v>
      </c>
      <c r="C38">
        <v>4496</v>
      </c>
      <c r="D38">
        <v>31</v>
      </c>
      <c r="E38">
        <v>57</v>
      </c>
      <c r="F38">
        <v>-26</v>
      </c>
      <c r="G38">
        <v>9</v>
      </c>
      <c r="H38">
        <v>146</v>
      </c>
      <c r="I38">
        <v>3</v>
      </c>
      <c r="J38" s="38">
        <f t="shared" si="0"/>
        <v>158</v>
      </c>
      <c r="K38">
        <v>4</v>
      </c>
      <c r="L38">
        <v>129</v>
      </c>
      <c r="M38">
        <v>8</v>
      </c>
      <c r="N38" s="38">
        <f t="shared" si="1"/>
        <v>141</v>
      </c>
      <c r="O38" s="38">
        <f t="shared" si="2"/>
        <v>17</v>
      </c>
      <c r="P38" s="38">
        <f t="shared" si="3"/>
        <v>-9</v>
      </c>
      <c r="Q38">
        <v>-1</v>
      </c>
      <c r="R38" s="38">
        <v>4486</v>
      </c>
      <c r="S38" s="42">
        <v>6.902694277443777</v>
      </c>
      <c r="T38" s="42">
        <v>12.692050768203073</v>
      </c>
      <c r="U38" s="42">
        <v>3.7853484747272326</v>
      </c>
      <c r="V38" s="42">
        <v>3.7853484747272326</v>
      </c>
      <c r="W38" s="42">
        <v>1.11333778668448</v>
      </c>
      <c r="X38" s="42">
        <v>-1.11333778668448</v>
      </c>
      <c r="Y38" s="42">
        <v>-5.789356490759297</v>
      </c>
      <c r="Z38" s="42">
        <v>-2.004008016032064</v>
      </c>
    </row>
    <row r="39" spans="1:26" s="38" customFormat="1" ht="12.75">
      <c r="A39">
        <v>50037</v>
      </c>
      <c r="B39" t="s">
        <v>177</v>
      </c>
      <c r="C39">
        <v>12016</v>
      </c>
      <c r="D39">
        <v>69</v>
      </c>
      <c r="E39">
        <v>136</v>
      </c>
      <c r="F39">
        <v>-67</v>
      </c>
      <c r="G39">
        <v>45</v>
      </c>
      <c r="H39">
        <v>355</v>
      </c>
      <c r="I39">
        <v>8</v>
      </c>
      <c r="J39" s="38">
        <f t="shared" si="0"/>
        <v>408</v>
      </c>
      <c r="K39">
        <v>19</v>
      </c>
      <c r="L39">
        <v>368</v>
      </c>
      <c r="M39">
        <v>4</v>
      </c>
      <c r="N39" s="38">
        <f t="shared" si="1"/>
        <v>391</v>
      </c>
      <c r="O39" s="38">
        <f t="shared" si="2"/>
        <v>17</v>
      </c>
      <c r="P39" s="38">
        <f t="shared" si="3"/>
        <v>-50</v>
      </c>
      <c r="Q39">
        <v>3</v>
      </c>
      <c r="R39" s="38">
        <v>11969</v>
      </c>
      <c r="S39" s="42">
        <v>5.7535959974984365</v>
      </c>
      <c r="T39" s="42">
        <v>11.340421096518657</v>
      </c>
      <c r="U39" s="42">
        <v>1.4175526370648321</v>
      </c>
      <c r="V39" s="42">
        <v>-1.084010840108401</v>
      </c>
      <c r="W39" s="42">
        <v>2.168021680216802</v>
      </c>
      <c r="X39" s="42">
        <v>0.3335417969564311</v>
      </c>
      <c r="Y39" s="42">
        <v>-5.586825099020221</v>
      </c>
      <c r="Z39" s="42">
        <v>-4.169272461955389</v>
      </c>
    </row>
    <row r="40" spans="1:26" s="38" customFormat="1" ht="12.75">
      <c r="A40">
        <v>50038</v>
      </c>
      <c r="B40" t="s">
        <v>178</v>
      </c>
      <c r="C40">
        <v>8581</v>
      </c>
      <c r="D40">
        <v>60</v>
      </c>
      <c r="E40">
        <v>72</v>
      </c>
      <c r="F40">
        <v>-12</v>
      </c>
      <c r="G40">
        <v>80</v>
      </c>
      <c r="H40">
        <v>408</v>
      </c>
      <c r="I40">
        <v>11</v>
      </c>
      <c r="J40" s="38">
        <f t="shared" si="0"/>
        <v>499</v>
      </c>
      <c r="K40">
        <v>19</v>
      </c>
      <c r="L40">
        <v>361</v>
      </c>
      <c r="M40">
        <v>37</v>
      </c>
      <c r="N40" s="38">
        <f t="shared" si="1"/>
        <v>417</v>
      </c>
      <c r="O40" s="38">
        <f t="shared" si="2"/>
        <v>82</v>
      </c>
      <c r="P40" s="38">
        <f t="shared" si="3"/>
        <v>70</v>
      </c>
      <c r="Q40">
        <v>-4</v>
      </c>
      <c r="R40" s="38">
        <v>8647</v>
      </c>
      <c r="S40" s="42">
        <v>6.965405154399814</v>
      </c>
      <c r="T40" s="42">
        <v>8.358486185279778</v>
      </c>
      <c r="U40" s="42">
        <v>9.519387044346413</v>
      </c>
      <c r="V40" s="42">
        <v>5.4562340376131875</v>
      </c>
      <c r="W40" s="42">
        <v>7.081495240306478</v>
      </c>
      <c r="X40" s="42">
        <v>-3.018342233573253</v>
      </c>
      <c r="Y40" s="42">
        <v>-1.3930810308799628</v>
      </c>
      <c r="Z40" s="42">
        <v>8.12630601346645</v>
      </c>
    </row>
    <row r="41" spans="1:26" s="38" customFormat="1" ht="12.75">
      <c r="A41">
        <v>50039</v>
      </c>
      <c r="B41" t="s">
        <v>179</v>
      </c>
      <c r="C41">
        <v>10170</v>
      </c>
      <c r="D41">
        <v>43</v>
      </c>
      <c r="E41">
        <v>170</v>
      </c>
      <c r="F41">
        <v>-127</v>
      </c>
      <c r="G41">
        <v>67</v>
      </c>
      <c r="H41">
        <v>145</v>
      </c>
      <c r="I41">
        <v>14</v>
      </c>
      <c r="J41" s="38">
        <f t="shared" si="0"/>
        <v>226</v>
      </c>
      <c r="K41">
        <v>55</v>
      </c>
      <c r="L41">
        <v>202</v>
      </c>
      <c r="M41">
        <v>35</v>
      </c>
      <c r="N41" s="38">
        <f t="shared" si="1"/>
        <v>292</v>
      </c>
      <c r="O41" s="38">
        <f t="shared" si="2"/>
        <v>-66</v>
      </c>
      <c r="P41" s="38">
        <f t="shared" si="3"/>
        <v>-193</v>
      </c>
      <c r="Q41">
        <v>5</v>
      </c>
      <c r="R41" s="38">
        <v>9982</v>
      </c>
      <c r="S41" s="42">
        <v>4.267566494640731</v>
      </c>
      <c r="T41" s="42">
        <v>16.87177451369591</v>
      </c>
      <c r="U41" s="42">
        <v>-6.550218340611353</v>
      </c>
      <c r="V41" s="42">
        <v>-5.657006748709805</v>
      </c>
      <c r="W41" s="42">
        <v>1.1909487892020643</v>
      </c>
      <c r="X41" s="42">
        <v>-2.0841603811036125</v>
      </c>
      <c r="Y41" s="42">
        <v>-12.604208019055182</v>
      </c>
      <c r="Z41" s="42">
        <v>-19.154426359666534</v>
      </c>
    </row>
    <row r="42" spans="1:26" s="38" customFormat="1" ht="12.75">
      <c r="A42">
        <v>50040</v>
      </c>
      <c r="B42" t="s">
        <v>293</v>
      </c>
      <c r="C42">
        <v>12410</v>
      </c>
      <c r="D42">
        <v>63</v>
      </c>
      <c r="E42">
        <v>177</v>
      </c>
      <c r="F42">
        <v>-114</v>
      </c>
      <c r="G42">
        <v>70</v>
      </c>
      <c r="H42">
        <v>405</v>
      </c>
      <c r="I42">
        <v>8</v>
      </c>
      <c r="J42" s="38">
        <f t="shared" si="0"/>
        <v>483</v>
      </c>
      <c r="K42">
        <v>31</v>
      </c>
      <c r="L42">
        <v>362</v>
      </c>
      <c r="M42">
        <v>34</v>
      </c>
      <c r="N42" s="38">
        <f t="shared" si="1"/>
        <v>427</v>
      </c>
      <c r="O42" s="38">
        <f t="shared" si="2"/>
        <v>56</v>
      </c>
      <c r="P42" s="38">
        <f t="shared" si="3"/>
        <v>-58</v>
      </c>
      <c r="Q42">
        <v>11</v>
      </c>
      <c r="R42" s="38">
        <v>12363</v>
      </c>
      <c r="S42" s="42">
        <v>5.086182537439955</v>
      </c>
      <c r="T42" s="42">
        <v>14.289750938521777</v>
      </c>
      <c r="U42" s="42">
        <v>4.5210511443910715</v>
      </c>
      <c r="V42" s="42">
        <v>3.471521414443144</v>
      </c>
      <c r="W42" s="42">
        <v>3.1485891898437814</v>
      </c>
      <c r="X42" s="42">
        <v>-2.0990594598958543</v>
      </c>
      <c r="Y42" s="42">
        <v>-9.203568401081823</v>
      </c>
      <c r="Z42" s="42">
        <v>-4.682517256690752</v>
      </c>
    </row>
    <row r="43" spans="1:26" s="38" customFormat="1" ht="12.75">
      <c r="A43">
        <v>50041</v>
      </c>
      <c r="B43" t="s">
        <v>294</v>
      </c>
      <c r="C43">
        <v>5439</v>
      </c>
      <c r="D43">
        <v>31</v>
      </c>
      <c r="E43">
        <v>65</v>
      </c>
      <c r="F43">
        <v>-34</v>
      </c>
      <c r="G43">
        <v>13</v>
      </c>
      <c r="H43">
        <v>208</v>
      </c>
      <c r="I43">
        <v>0</v>
      </c>
      <c r="J43" s="38">
        <f t="shared" si="0"/>
        <v>221</v>
      </c>
      <c r="K43">
        <v>19</v>
      </c>
      <c r="L43">
        <v>188</v>
      </c>
      <c r="M43">
        <v>0</v>
      </c>
      <c r="N43" s="38">
        <f t="shared" si="1"/>
        <v>207</v>
      </c>
      <c r="O43" s="38">
        <f t="shared" si="2"/>
        <v>14</v>
      </c>
      <c r="P43" s="38">
        <f t="shared" si="3"/>
        <v>-20</v>
      </c>
      <c r="Q43">
        <v>1</v>
      </c>
      <c r="R43" s="38">
        <v>5420</v>
      </c>
      <c r="S43" s="42">
        <v>5.709549682291186</v>
      </c>
      <c r="T43" s="42">
        <v>11.971636430610554</v>
      </c>
      <c r="U43" s="42">
        <v>2.578506308131504</v>
      </c>
      <c r="V43" s="42">
        <v>3.6835804401878622</v>
      </c>
      <c r="W43" s="42">
        <v>-1.1050741320563588</v>
      </c>
      <c r="X43" s="42">
        <v>0</v>
      </c>
      <c r="Y43" s="42">
        <v>-6.2620867483193665</v>
      </c>
      <c r="Z43" s="42">
        <v>-3.6835804401878622</v>
      </c>
    </row>
    <row r="44" spans="1:26" s="41" customFormat="1" ht="12">
      <c r="A44" s="46"/>
      <c r="B44" s="46" t="s">
        <v>166</v>
      </c>
      <c r="C44" s="46">
        <f>SUM(C7:C43)</f>
        <v>418300</v>
      </c>
      <c r="D44" s="46">
        <f>SUM(D7:D43)</f>
        <v>2824</v>
      </c>
      <c r="E44" s="46">
        <f>SUM(E7:E43)</f>
        <v>4846</v>
      </c>
      <c r="F44" s="46">
        <f>SUM(F7:F43)</f>
        <v>-2022</v>
      </c>
      <c r="G44" s="46">
        <f aca="true" t="shared" si="4" ref="G44:N44">SUM(G7:G43)</f>
        <v>3010</v>
      </c>
      <c r="H44" s="46">
        <f t="shared" si="4"/>
        <v>14324</v>
      </c>
      <c r="I44" s="46">
        <f t="shared" si="4"/>
        <v>398</v>
      </c>
      <c r="J44" s="46">
        <f t="shared" si="4"/>
        <v>17732</v>
      </c>
      <c r="K44" s="46">
        <f t="shared" si="4"/>
        <v>1133</v>
      </c>
      <c r="L44" s="46">
        <f t="shared" si="4"/>
        <v>13317</v>
      </c>
      <c r="M44" s="46">
        <f t="shared" si="4"/>
        <v>1441</v>
      </c>
      <c r="N44" s="46">
        <f t="shared" si="4"/>
        <v>15891</v>
      </c>
      <c r="O44" s="46">
        <f>SUM(O7:O43)</f>
        <v>1841</v>
      </c>
      <c r="P44" s="46">
        <f>SUM(P7:P43)</f>
        <v>-181</v>
      </c>
      <c r="Q44" s="46">
        <v>3</v>
      </c>
      <c r="R44" s="46">
        <v>418122</v>
      </c>
      <c r="S44" s="47">
        <v>6.752572266152732</v>
      </c>
      <c r="T44" s="47">
        <v>11.587452266917895</v>
      </c>
      <c r="U44" s="47">
        <v>4.402084115434553</v>
      </c>
      <c r="V44" s="47">
        <v>2.407875450430524</v>
      </c>
      <c r="W44" s="47">
        <v>4.488165065003073</v>
      </c>
      <c r="X44" s="47">
        <v>-2.493956399999044</v>
      </c>
      <c r="Y44" s="47">
        <v>-4.834880000765164</v>
      </c>
      <c r="Z44" s="47">
        <v>-0.43279588533061064</v>
      </c>
    </row>
    <row r="45" ht="12">
      <c r="A45" s="31" t="s">
        <v>305</v>
      </c>
    </row>
    <row r="47" spans="1:10" ht="63" customHeight="1">
      <c r="A47" s="64" t="s">
        <v>312</v>
      </c>
      <c r="B47" s="65"/>
      <c r="C47" s="65"/>
      <c r="D47" s="65"/>
      <c r="E47" s="65"/>
      <c r="F47" s="65"/>
      <c r="G47" s="65"/>
      <c r="H47" s="65"/>
      <c r="I47" s="65"/>
      <c r="J47" s="65"/>
    </row>
    <row r="49" ht="13.5">
      <c r="A49" s="56" t="s">
        <v>313</v>
      </c>
    </row>
    <row r="51" ht="13.5">
      <c r="A51" s="56" t="s">
        <v>323</v>
      </c>
    </row>
    <row r="58" spans="1:18" s="4" customFormat="1" ht="14.25">
      <c r="A58" s="1" t="s">
        <v>321</v>
      </c>
      <c r="B58" s="2"/>
      <c r="C58" s="3"/>
      <c r="D58" s="3"/>
      <c r="E58" s="3"/>
      <c r="F58" s="3"/>
      <c r="G58" s="3"/>
      <c r="H58" s="3"/>
      <c r="I58" s="3"/>
      <c r="J58" s="3"/>
      <c r="K58" s="3"/>
      <c r="L58" s="3"/>
      <c r="M58" s="3"/>
      <c r="N58" s="3"/>
      <c r="O58" s="3"/>
      <c r="P58" s="3"/>
      <c r="Q58" s="3"/>
      <c r="R58" s="3"/>
    </row>
    <row r="59" spans="1:18" s="7" customFormat="1" ht="7.5" customHeight="1">
      <c r="A59" s="6"/>
      <c r="C59" s="8"/>
      <c r="D59" s="8"/>
      <c r="E59" s="8"/>
      <c r="F59" s="8"/>
      <c r="G59" s="8"/>
      <c r="H59" s="8"/>
      <c r="I59" s="8"/>
      <c r="J59" s="8"/>
      <c r="K59" s="8"/>
      <c r="L59" s="8"/>
      <c r="M59" s="8"/>
      <c r="N59" s="8"/>
      <c r="O59" s="8"/>
      <c r="P59" s="8"/>
      <c r="Q59" s="8"/>
      <c r="R59" s="8"/>
    </row>
    <row r="60" spans="1:26" s="7" customFormat="1" ht="12.75" customHeight="1">
      <c r="A60" s="9"/>
      <c r="B60" s="9"/>
      <c r="C60" s="10"/>
      <c r="D60" s="11" t="s">
        <v>0</v>
      </c>
      <c r="E60" s="12"/>
      <c r="F60" s="13"/>
      <c r="G60" s="11" t="s">
        <v>1</v>
      </c>
      <c r="H60" s="12"/>
      <c r="I60" s="12"/>
      <c r="J60" s="12"/>
      <c r="K60" s="12"/>
      <c r="L60" s="12"/>
      <c r="M60" s="12"/>
      <c r="N60" s="12"/>
      <c r="O60" s="14"/>
      <c r="P60" s="10"/>
      <c r="Q60" s="77" t="s">
        <v>316</v>
      </c>
      <c r="R60" s="10"/>
      <c r="S60" s="69" t="s">
        <v>2</v>
      </c>
      <c r="T60" s="69" t="s">
        <v>3</v>
      </c>
      <c r="U60" s="66" t="s">
        <v>4</v>
      </c>
      <c r="V60" s="67"/>
      <c r="W60" s="67"/>
      <c r="X60" s="68"/>
      <c r="Y60" s="69" t="s">
        <v>6</v>
      </c>
      <c r="Z60" s="69" t="s">
        <v>5</v>
      </c>
    </row>
    <row r="61" spans="1:26" s="7" customFormat="1" ht="11.25" customHeight="1">
      <c r="A61" s="15" t="s">
        <v>280</v>
      </c>
      <c r="B61" s="15" t="s">
        <v>7</v>
      </c>
      <c r="C61" s="16" t="s">
        <v>8</v>
      </c>
      <c r="D61" s="17"/>
      <c r="E61" s="17"/>
      <c r="F61" s="17"/>
      <c r="G61" s="11" t="s">
        <v>9</v>
      </c>
      <c r="H61" s="12"/>
      <c r="I61" s="12"/>
      <c r="J61" s="13"/>
      <c r="K61" s="11" t="s">
        <v>10</v>
      </c>
      <c r="L61" s="12"/>
      <c r="M61" s="12"/>
      <c r="N61" s="13"/>
      <c r="O61" s="18"/>
      <c r="P61" s="16"/>
      <c r="Q61" s="78"/>
      <c r="R61" s="16" t="s">
        <v>8</v>
      </c>
      <c r="S61" s="70"/>
      <c r="T61" s="70"/>
      <c r="U61" s="72" t="s">
        <v>11</v>
      </c>
      <c r="V61" s="72" t="s">
        <v>12</v>
      </c>
      <c r="W61" s="72" t="s">
        <v>13</v>
      </c>
      <c r="X61" s="74" t="s">
        <v>14</v>
      </c>
      <c r="Y61" s="70"/>
      <c r="Z61" s="70"/>
    </row>
    <row r="62" spans="1:26" s="7" customFormat="1" ht="11.25" customHeight="1">
      <c r="A62" s="15" t="s">
        <v>281</v>
      </c>
      <c r="B62" s="15" t="s">
        <v>15</v>
      </c>
      <c r="C62" s="16" t="s">
        <v>16</v>
      </c>
      <c r="D62" s="19" t="s">
        <v>17</v>
      </c>
      <c r="E62" s="19" t="s">
        <v>18</v>
      </c>
      <c r="F62" s="19" t="s">
        <v>19</v>
      </c>
      <c r="G62" s="20" t="s">
        <v>20</v>
      </c>
      <c r="H62" s="20" t="s">
        <v>20</v>
      </c>
      <c r="I62" s="20" t="s">
        <v>21</v>
      </c>
      <c r="J62" s="20"/>
      <c r="K62" s="20" t="s">
        <v>22</v>
      </c>
      <c r="L62" s="20" t="s">
        <v>22</v>
      </c>
      <c r="M62" s="20" t="s">
        <v>21</v>
      </c>
      <c r="N62" s="20"/>
      <c r="O62" s="16" t="s">
        <v>19</v>
      </c>
      <c r="P62" s="16" t="s">
        <v>19</v>
      </c>
      <c r="Q62" s="78"/>
      <c r="R62" s="16" t="s">
        <v>16</v>
      </c>
      <c r="S62" s="70"/>
      <c r="T62" s="70"/>
      <c r="U62" s="73"/>
      <c r="V62" s="73"/>
      <c r="W62" s="73"/>
      <c r="X62" s="75"/>
      <c r="Y62" s="70"/>
      <c r="Z62" s="70"/>
    </row>
    <row r="63" spans="1:26" s="7" customFormat="1" ht="11.25" customHeight="1">
      <c r="A63" s="21"/>
      <c r="B63" s="21"/>
      <c r="C63" s="22" t="s">
        <v>308</v>
      </c>
      <c r="D63" s="23" t="s">
        <v>23</v>
      </c>
      <c r="E63" s="24"/>
      <c r="F63" s="24"/>
      <c r="G63" s="24" t="s">
        <v>24</v>
      </c>
      <c r="H63" s="24" t="s">
        <v>25</v>
      </c>
      <c r="I63" s="24" t="s">
        <v>26</v>
      </c>
      <c r="J63" s="24" t="s">
        <v>11</v>
      </c>
      <c r="K63" s="24" t="s">
        <v>24</v>
      </c>
      <c r="L63" s="24" t="s">
        <v>25</v>
      </c>
      <c r="M63" s="24" t="s">
        <v>27</v>
      </c>
      <c r="N63" s="24" t="s">
        <v>11</v>
      </c>
      <c r="O63" s="25"/>
      <c r="P63" s="22" t="s">
        <v>28</v>
      </c>
      <c r="Q63" s="79"/>
      <c r="R63" s="22" t="s">
        <v>307</v>
      </c>
      <c r="S63" s="71"/>
      <c r="T63" s="71"/>
      <c r="U63" s="73"/>
      <c r="V63" s="73"/>
      <c r="W63" s="73"/>
      <c r="X63" s="76"/>
      <c r="Y63" s="71"/>
      <c r="Z63" s="71"/>
    </row>
    <row r="64" spans="1:27" ht="12.75">
      <c r="A64">
        <v>50001</v>
      </c>
      <c r="B64" t="s">
        <v>147</v>
      </c>
      <c r="C64">
        <v>4051</v>
      </c>
      <c r="D64">
        <v>40</v>
      </c>
      <c r="E64">
        <v>32</v>
      </c>
      <c r="F64">
        <v>8</v>
      </c>
      <c r="G64">
        <v>18</v>
      </c>
      <c r="H64">
        <v>191</v>
      </c>
      <c r="I64">
        <v>2</v>
      </c>
      <c r="J64" s="38">
        <f aca="true" t="shared" si="5" ref="J64:J100">SUM(G64:I64)</f>
        <v>211</v>
      </c>
      <c r="K64">
        <v>4</v>
      </c>
      <c r="L64">
        <v>133</v>
      </c>
      <c r="M64">
        <v>24</v>
      </c>
      <c r="N64" s="38">
        <f aca="true" t="shared" si="6" ref="N64:N100">SUM(K64:M64)</f>
        <v>161</v>
      </c>
      <c r="O64" s="54">
        <f>(J64-N64)</f>
        <v>50</v>
      </c>
      <c r="P64" s="38">
        <f>(F64+(O64))</f>
        <v>58</v>
      </c>
      <c r="Q64">
        <v>3</v>
      </c>
      <c r="R64" s="38">
        <f>(C64+(P64))+Q64</f>
        <v>4112</v>
      </c>
      <c r="S64" s="39">
        <f>((D64)/((C64+R64)/2))*1000</f>
        <v>9.800318510351586</v>
      </c>
      <c r="T64" s="39">
        <f>((E64)/((C64+R64)/2))*1000</f>
        <v>7.840254808281269</v>
      </c>
      <c r="U64" s="39">
        <f>((O64)/((C64+R64)/2))*1000</f>
        <v>12.250398137939484</v>
      </c>
      <c r="V64" s="39">
        <f>((H64-L64)/((C64+R64)/2))*1000</f>
        <v>14.2104618400098</v>
      </c>
      <c r="W64" s="39">
        <f>((G64-K64)/((C64+R64)/2))*1000</f>
        <v>3.430111478623055</v>
      </c>
      <c r="X64" s="39">
        <f>((I64-M64)/((C64+R64)/2))*1000</f>
        <v>-5.390175180693372</v>
      </c>
      <c r="Y64" s="39">
        <f>((F64)/((C64+R64)/2))*1000</f>
        <v>1.9600637020703173</v>
      </c>
      <c r="Z64" s="39">
        <f>((P64)/((C64+R64)/2))*1000</f>
        <v>14.2104618400098</v>
      </c>
      <c r="AA64" s="39"/>
    </row>
    <row r="65" spans="1:26" ht="12.75">
      <c r="A65">
        <v>50002</v>
      </c>
      <c r="B65" t="s">
        <v>148</v>
      </c>
      <c r="C65">
        <v>2752</v>
      </c>
      <c r="D65">
        <v>15</v>
      </c>
      <c r="E65">
        <v>47</v>
      </c>
      <c r="F65">
        <v>-32</v>
      </c>
      <c r="G65">
        <v>16</v>
      </c>
      <c r="H65">
        <v>109</v>
      </c>
      <c r="I65">
        <v>3</v>
      </c>
      <c r="J65" s="38">
        <f t="shared" si="5"/>
        <v>128</v>
      </c>
      <c r="K65">
        <v>2</v>
      </c>
      <c r="L65">
        <v>95</v>
      </c>
      <c r="M65">
        <v>8</v>
      </c>
      <c r="N65" s="38">
        <f t="shared" si="6"/>
        <v>105</v>
      </c>
      <c r="O65" s="54">
        <f aca="true" t="shared" si="7" ref="O65:O100">(J65-N65)</f>
        <v>23</v>
      </c>
      <c r="P65" s="38">
        <f aca="true" t="shared" si="8" ref="P65:P100">(F65+(O65))</f>
        <v>-9</v>
      </c>
      <c r="Q65">
        <v>4</v>
      </c>
      <c r="R65" s="38">
        <f aca="true" t="shared" si="9" ref="R65:R100">(C65+(P65))+Q65</f>
        <v>2747</v>
      </c>
      <c r="S65" s="39">
        <f aca="true" t="shared" si="10" ref="S65:S100">((D65)/((C65+R65)/2))*1000</f>
        <v>5.455537370430988</v>
      </c>
      <c r="T65" s="39">
        <f aca="true" t="shared" si="11" ref="T65:T100">((E65)/((C65+R65)/2))*1000</f>
        <v>17.094017094017097</v>
      </c>
      <c r="U65" s="39">
        <f aca="true" t="shared" si="12" ref="U65:U100">((O65)/((C65+R65)/2))*1000</f>
        <v>8.365157301327514</v>
      </c>
      <c r="V65" s="39">
        <f aca="true" t="shared" si="13" ref="V65:V100">((H65-L65)/((C65+R65)/2))*1000</f>
        <v>5.091834879068922</v>
      </c>
      <c r="W65" s="39">
        <f aca="true" t="shared" si="14" ref="W65:W100">((G65-K65)/((C65+R65)/2))*1000</f>
        <v>5.091834879068922</v>
      </c>
      <c r="X65" s="39">
        <f aca="true" t="shared" si="15" ref="X65:X100">((I65-M65)/((C65+R65)/2))*1000</f>
        <v>-1.8185124568103292</v>
      </c>
      <c r="Y65" s="39">
        <f aca="true" t="shared" si="16" ref="Y65:Y100">((F65)/((C65+R65)/2))*1000</f>
        <v>-11.638479723586107</v>
      </c>
      <c r="Z65" s="39">
        <f aca="true" t="shared" si="17" ref="Z65:Z100">((P65)/((C65+R65)/2))*1000</f>
        <v>-3.273322422258593</v>
      </c>
    </row>
    <row r="66" spans="1:26" ht="12.75">
      <c r="A66">
        <v>50003</v>
      </c>
      <c r="B66" t="s">
        <v>149</v>
      </c>
      <c r="C66">
        <v>3053</v>
      </c>
      <c r="D66">
        <v>16</v>
      </c>
      <c r="E66">
        <v>35</v>
      </c>
      <c r="F66">
        <v>-19</v>
      </c>
      <c r="G66">
        <v>12</v>
      </c>
      <c r="H66">
        <v>116</v>
      </c>
      <c r="I66">
        <v>2</v>
      </c>
      <c r="J66" s="38">
        <f t="shared" si="5"/>
        <v>130</v>
      </c>
      <c r="K66">
        <v>5</v>
      </c>
      <c r="L66">
        <v>122</v>
      </c>
      <c r="M66">
        <v>11</v>
      </c>
      <c r="N66" s="38">
        <f t="shared" si="6"/>
        <v>138</v>
      </c>
      <c r="O66" s="54">
        <f t="shared" si="7"/>
        <v>-8</v>
      </c>
      <c r="P66" s="38">
        <f t="shared" si="8"/>
        <v>-27</v>
      </c>
      <c r="Q66">
        <v>1</v>
      </c>
      <c r="R66" s="38">
        <f t="shared" si="9"/>
        <v>3027</v>
      </c>
      <c r="S66" s="39">
        <f t="shared" si="10"/>
        <v>5.263157894736842</v>
      </c>
      <c r="T66" s="39">
        <f t="shared" si="11"/>
        <v>11.51315789473684</v>
      </c>
      <c r="U66" s="39">
        <f t="shared" si="12"/>
        <v>-2.631578947368421</v>
      </c>
      <c r="V66" s="39">
        <f t="shared" si="13"/>
        <v>-1.973684210526316</v>
      </c>
      <c r="W66" s="39">
        <f t="shared" si="14"/>
        <v>2.302631578947368</v>
      </c>
      <c r="X66" s="39">
        <f t="shared" si="15"/>
        <v>-2.960526315789474</v>
      </c>
      <c r="Y66" s="39">
        <f t="shared" si="16"/>
        <v>-6.25</v>
      </c>
      <c r="Z66" s="39">
        <f t="shared" si="17"/>
        <v>-8.881578947368421</v>
      </c>
    </row>
    <row r="67" spans="1:26" ht="12.75">
      <c r="A67">
        <v>50004</v>
      </c>
      <c r="B67" t="s">
        <v>150</v>
      </c>
      <c r="C67">
        <v>6170</v>
      </c>
      <c r="D67">
        <v>59</v>
      </c>
      <c r="E67">
        <v>53</v>
      </c>
      <c r="F67">
        <v>6</v>
      </c>
      <c r="G67">
        <v>52</v>
      </c>
      <c r="H67">
        <v>267</v>
      </c>
      <c r="I67">
        <v>3</v>
      </c>
      <c r="J67" s="38">
        <f t="shared" si="5"/>
        <v>322</v>
      </c>
      <c r="K67">
        <v>18</v>
      </c>
      <c r="L67">
        <v>231</v>
      </c>
      <c r="M67">
        <v>30</v>
      </c>
      <c r="N67" s="38">
        <f t="shared" si="6"/>
        <v>279</v>
      </c>
      <c r="O67" s="54">
        <f t="shared" si="7"/>
        <v>43</v>
      </c>
      <c r="P67" s="38">
        <f t="shared" si="8"/>
        <v>49</v>
      </c>
      <c r="Q67">
        <v>3</v>
      </c>
      <c r="R67" s="38">
        <f t="shared" si="9"/>
        <v>6222</v>
      </c>
      <c r="S67" s="39">
        <f t="shared" si="10"/>
        <v>9.522272433828277</v>
      </c>
      <c r="T67" s="39">
        <f t="shared" si="11"/>
        <v>8.55390574564235</v>
      </c>
      <c r="U67" s="39">
        <f t="shared" si="12"/>
        <v>6.939961265332473</v>
      </c>
      <c r="V67" s="39">
        <f t="shared" si="13"/>
        <v>5.810200129115558</v>
      </c>
      <c r="W67" s="39">
        <f t="shared" si="14"/>
        <v>5.4874112330535825</v>
      </c>
      <c r="X67" s="39">
        <f t="shared" si="15"/>
        <v>-4.357650096836669</v>
      </c>
      <c r="Y67" s="39">
        <f t="shared" si="16"/>
        <v>0.9683666881859264</v>
      </c>
      <c r="Z67" s="39">
        <f t="shared" si="17"/>
        <v>7.908327953518399</v>
      </c>
    </row>
    <row r="68" spans="1:26" ht="12.75">
      <c r="A68">
        <v>50005</v>
      </c>
      <c r="B68" t="s">
        <v>151</v>
      </c>
      <c r="C68">
        <v>3136</v>
      </c>
      <c r="D68">
        <v>24</v>
      </c>
      <c r="E68">
        <v>35</v>
      </c>
      <c r="F68">
        <v>-11</v>
      </c>
      <c r="G68">
        <v>12</v>
      </c>
      <c r="H68">
        <v>110</v>
      </c>
      <c r="I68">
        <v>3</v>
      </c>
      <c r="J68" s="38">
        <f t="shared" si="5"/>
        <v>125</v>
      </c>
      <c r="K68">
        <v>4</v>
      </c>
      <c r="L68">
        <v>99</v>
      </c>
      <c r="M68">
        <v>17</v>
      </c>
      <c r="N68" s="38">
        <f t="shared" si="6"/>
        <v>120</v>
      </c>
      <c r="O68" s="54">
        <f t="shared" si="7"/>
        <v>5</v>
      </c>
      <c r="P68" s="38">
        <f t="shared" si="8"/>
        <v>-6</v>
      </c>
      <c r="Q68">
        <v>1</v>
      </c>
      <c r="R68" s="38">
        <f t="shared" si="9"/>
        <v>3131</v>
      </c>
      <c r="S68" s="39">
        <f t="shared" si="10"/>
        <v>7.659167065581618</v>
      </c>
      <c r="T68" s="39">
        <f t="shared" si="11"/>
        <v>11.169618637306526</v>
      </c>
      <c r="U68" s="39">
        <f t="shared" si="12"/>
        <v>1.5956598053295037</v>
      </c>
      <c r="V68" s="39">
        <f t="shared" si="13"/>
        <v>3.510451571724908</v>
      </c>
      <c r="W68" s="39">
        <f t="shared" si="14"/>
        <v>2.553055688527206</v>
      </c>
      <c r="X68" s="39">
        <f t="shared" si="15"/>
        <v>-4.467847454922611</v>
      </c>
      <c r="Y68" s="39">
        <f t="shared" si="16"/>
        <v>-3.510451571724908</v>
      </c>
      <c r="Z68" s="39">
        <f t="shared" si="17"/>
        <v>-1.9147917663954046</v>
      </c>
    </row>
    <row r="69" spans="1:26" ht="12.75">
      <c r="A69">
        <v>50006</v>
      </c>
      <c r="B69" t="s">
        <v>152</v>
      </c>
      <c r="C69">
        <v>554</v>
      </c>
      <c r="D69">
        <v>4</v>
      </c>
      <c r="E69">
        <v>6</v>
      </c>
      <c r="F69">
        <v>-2</v>
      </c>
      <c r="G69">
        <v>2</v>
      </c>
      <c r="H69">
        <v>12</v>
      </c>
      <c r="I69">
        <v>1</v>
      </c>
      <c r="J69" s="38">
        <f t="shared" si="5"/>
        <v>15</v>
      </c>
      <c r="K69">
        <v>2</v>
      </c>
      <c r="L69">
        <v>26</v>
      </c>
      <c r="M69">
        <v>0</v>
      </c>
      <c r="N69" s="38">
        <f t="shared" si="6"/>
        <v>28</v>
      </c>
      <c r="O69" s="54">
        <f t="shared" si="7"/>
        <v>-13</v>
      </c>
      <c r="P69" s="38">
        <f t="shared" si="8"/>
        <v>-15</v>
      </c>
      <c r="Q69">
        <v>1</v>
      </c>
      <c r="R69" s="38">
        <f t="shared" si="9"/>
        <v>540</v>
      </c>
      <c r="S69" s="39">
        <f t="shared" si="10"/>
        <v>7.312614259597806</v>
      </c>
      <c r="T69" s="39">
        <f t="shared" si="11"/>
        <v>10.968921389396709</v>
      </c>
      <c r="U69" s="39">
        <f t="shared" si="12"/>
        <v>-23.76599634369287</v>
      </c>
      <c r="V69" s="39">
        <f t="shared" si="13"/>
        <v>-25.59414990859232</v>
      </c>
      <c r="W69" s="39">
        <f t="shared" si="14"/>
        <v>0</v>
      </c>
      <c r="X69" s="39">
        <f t="shared" si="15"/>
        <v>1.8281535648994516</v>
      </c>
      <c r="Y69" s="39">
        <f t="shared" si="16"/>
        <v>-3.656307129798903</v>
      </c>
      <c r="Z69" s="39">
        <f t="shared" si="17"/>
        <v>-27.422303473491773</v>
      </c>
    </row>
    <row r="70" spans="1:26" ht="12.75">
      <c r="A70">
        <v>50008</v>
      </c>
      <c r="B70" t="s">
        <v>153</v>
      </c>
      <c r="C70">
        <v>21693</v>
      </c>
      <c r="D70">
        <v>153</v>
      </c>
      <c r="E70">
        <v>216</v>
      </c>
      <c r="F70">
        <v>-63</v>
      </c>
      <c r="G70">
        <v>92</v>
      </c>
      <c r="H70">
        <v>694</v>
      </c>
      <c r="I70">
        <v>30</v>
      </c>
      <c r="J70" s="38">
        <f t="shared" si="5"/>
        <v>816</v>
      </c>
      <c r="K70">
        <v>46</v>
      </c>
      <c r="L70">
        <v>637</v>
      </c>
      <c r="M70">
        <v>74</v>
      </c>
      <c r="N70" s="38">
        <f t="shared" si="6"/>
        <v>757</v>
      </c>
      <c r="O70" s="54">
        <f t="shared" si="7"/>
        <v>59</v>
      </c>
      <c r="P70" s="38">
        <f t="shared" si="8"/>
        <v>-4</v>
      </c>
      <c r="Q70">
        <v>5</v>
      </c>
      <c r="R70" s="38">
        <f t="shared" si="9"/>
        <v>21694</v>
      </c>
      <c r="S70" s="39">
        <f t="shared" si="10"/>
        <v>7.05280383525019</v>
      </c>
      <c r="T70" s="39">
        <f t="shared" si="11"/>
        <v>9.956899532117916</v>
      </c>
      <c r="U70" s="39">
        <f t="shared" si="12"/>
        <v>2.7197086684951715</v>
      </c>
      <c r="V70" s="39">
        <f t="shared" si="13"/>
        <v>2.6275151543088944</v>
      </c>
      <c r="W70" s="39">
        <f t="shared" si="14"/>
        <v>2.120450826284371</v>
      </c>
      <c r="X70" s="39">
        <f t="shared" si="15"/>
        <v>-2.0282573120980936</v>
      </c>
      <c r="Y70" s="39">
        <f t="shared" si="16"/>
        <v>-2.904095696867725</v>
      </c>
      <c r="Z70" s="39">
        <f t="shared" si="17"/>
        <v>-0.184387028372554</v>
      </c>
    </row>
    <row r="71" spans="1:26" ht="12.75">
      <c r="A71">
        <v>50009</v>
      </c>
      <c r="B71" t="s">
        <v>154</v>
      </c>
      <c r="C71">
        <v>6594</v>
      </c>
      <c r="D71">
        <v>44</v>
      </c>
      <c r="E71">
        <v>68</v>
      </c>
      <c r="F71">
        <v>-24</v>
      </c>
      <c r="G71">
        <v>51</v>
      </c>
      <c r="H71">
        <v>278</v>
      </c>
      <c r="I71">
        <v>12</v>
      </c>
      <c r="J71" s="38">
        <f t="shared" si="5"/>
        <v>341</v>
      </c>
      <c r="K71">
        <v>9</v>
      </c>
      <c r="L71">
        <v>260</v>
      </c>
      <c r="M71">
        <v>62</v>
      </c>
      <c r="N71" s="38">
        <f t="shared" si="6"/>
        <v>331</v>
      </c>
      <c r="O71" s="54">
        <f t="shared" si="7"/>
        <v>10</v>
      </c>
      <c r="P71" s="38">
        <f t="shared" si="8"/>
        <v>-14</v>
      </c>
      <c r="Q71">
        <v>2</v>
      </c>
      <c r="R71" s="38">
        <f t="shared" si="9"/>
        <v>6582</v>
      </c>
      <c r="S71" s="39">
        <f t="shared" si="10"/>
        <v>6.6788099574984825</v>
      </c>
      <c r="T71" s="39">
        <f t="shared" si="11"/>
        <v>10.321797207043108</v>
      </c>
      <c r="U71" s="39">
        <f t="shared" si="12"/>
        <v>1.5179113539769278</v>
      </c>
      <c r="V71" s="39">
        <f t="shared" si="13"/>
        <v>2.73224043715847</v>
      </c>
      <c r="W71" s="39">
        <f t="shared" si="14"/>
        <v>6.375227686703097</v>
      </c>
      <c r="X71" s="39">
        <f t="shared" si="15"/>
        <v>-7.589556769884639</v>
      </c>
      <c r="Y71" s="39">
        <f t="shared" si="16"/>
        <v>-3.6429872495446265</v>
      </c>
      <c r="Z71" s="39">
        <f t="shared" si="17"/>
        <v>-2.1250758955676985</v>
      </c>
    </row>
    <row r="72" spans="1:26" ht="12.75">
      <c r="A72">
        <v>50010</v>
      </c>
      <c r="B72" t="s">
        <v>155</v>
      </c>
      <c r="C72">
        <v>951</v>
      </c>
      <c r="D72">
        <v>7</v>
      </c>
      <c r="E72">
        <v>14</v>
      </c>
      <c r="F72">
        <v>-7</v>
      </c>
      <c r="G72">
        <v>5</v>
      </c>
      <c r="H72">
        <v>37</v>
      </c>
      <c r="I72">
        <v>1</v>
      </c>
      <c r="J72" s="38">
        <f t="shared" si="5"/>
        <v>43</v>
      </c>
      <c r="K72">
        <v>4</v>
      </c>
      <c r="L72">
        <v>32</v>
      </c>
      <c r="M72">
        <v>0</v>
      </c>
      <c r="N72" s="38">
        <f t="shared" si="6"/>
        <v>36</v>
      </c>
      <c r="O72" s="54">
        <f t="shared" si="7"/>
        <v>7</v>
      </c>
      <c r="P72" s="38">
        <f t="shared" si="8"/>
        <v>0</v>
      </c>
      <c r="Q72">
        <v>0</v>
      </c>
      <c r="R72" s="38">
        <f t="shared" si="9"/>
        <v>951</v>
      </c>
      <c r="S72" s="39">
        <f t="shared" si="10"/>
        <v>7.360672975814932</v>
      </c>
      <c r="T72" s="39">
        <f t="shared" si="11"/>
        <v>14.721345951629864</v>
      </c>
      <c r="U72" s="39">
        <f t="shared" si="12"/>
        <v>7.360672975814932</v>
      </c>
      <c r="V72" s="39">
        <f t="shared" si="13"/>
        <v>5.257623554153523</v>
      </c>
      <c r="W72" s="39">
        <f t="shared" si="14"/>
        <v>1.0515247108307044</v>
      </c>
      <c r="X72" s="39">
        <f t="shared" si="15"/>
        <v>1.0515247108307044</v>
      </c>
      <c r="Y72" s="39">
        <f t="shared" si="16"/>
        <v>-7.360672975814932</v>
      </c>
      <c r="Z72" s="39">
        <f t="shared" si="17"/>
        <v>0</v>
      </c>
    </row>
    <row r="73" spans="1:26" ht="12.75">
      <c r="A73">
        <v>50011</v>
      </c>
      <c r="B73" t="s">
        <v>291</v>
      </c>
      <c r="C73">
        <v>1045</v>
      </c>
      <c r="D73">
        <v>9</v>
      </c>
      <c r="E73">
        <v>16</v>
      </c>
      <c r="F73">
        <v>-7</v>
      </c>
      <c r="G73">
        <v>6</v>
      </c>
      <c r="H73">
        <v>30</v>
      </c>
      <c r="I73">
        <v>2</v>
      </c>
      <c r="J73" s="38">
        <f t="shared" si="5"/>
        <v>38</v>
      </c>
      <c r="K73">
        <v>3</v>
      </c>
      <c r="L73">
        <v>14</v>
      </c>
      <c r="M73">
        <v>1</v>
      </c>
      <c r="N73" s="38">
        <f t="shared" si="6"/>
        <v>18</v>
      </c>
      <c r="O73" s="54">
        <f t="shared" si="7"/>
        <v>20</v>
      </c>
      <c r="P73" s="38">
        <f t="shared" si="8"/>
        <v>13</v>
      </c>
      <c r="Q73">
        <v>-2</v>
      </c>
      <c r="R73" s="38">
        <f t="shared" si="9"/>
        <v>1056</v>
      </c>
      <c r="S73" s="39">
        <f t="shared" si="10"/>
        <v>8.567348881485007</v>
      </c>
      <c r="T73" s="39">
        <f t="shared" si="11"/>
        <v>15.230842455973345</v>
      </c>
      <c r="U73" s="39">
        <f t="shared" si="12"/>
        <v>19.03855306996668</v>
      </c>
      <c r="V73" s="39">
        <f t="shared" si="13"/>
        <v>15.230842455973345</v>
      </c>
      <c r="W73" s="39">
        <f t="shared" si="14"/>
        <v>2.8557829604950022</v>
      </c>
      <c r="X73" s="39">
        <f t="shared" si="15"/>
        <v>0.9519276534983341</v>
      </c>
      <c r="Y73" s="39">
        <f t="shared" si="16"/>
        <v>-6.6634935744883395</v>
      </c>
      <c r="Z73" s="39">
        <f t="shared" si="17"/>
        <v>12.375059495478343</v>
      </c>
    </row>
    <row r="74" spans="1:26" ht="12.75">
      <c r="A74">
        <v>50012</v>
      </c>
      <c r="B74" t="s">
        <v>156</v>
      </c>
      <c r="C74">
        <v>662</v>
      </c>
      <c r="D74">
        <v>2</v>
      </c>
      <c r="E74">
        <v>9</v>
      </c>
      <c r="F74">
        <v>-7</v>
      </c>
      <c r="G74">
        <v>6</v>
      </c>
      <c r="H74">
        <v>20</v>
      </c>
      <c r="I74">
        <v>0</v>
      </c>
      <c r="J74" s="38">
        <f t="shared" si="5"/>
        <v>26</v>
      </c>
      <c r="K74">
        <v>1</v>
      </c>
      <c r="L74">
        <v>20</v>
      </c>
      <c r="M74">
        <v>0</v>
      </c>
      <c r="N74" s="38">
        <f t="shared" si="6"/>
        <v>21</v>
      </c>
      <c r="O74" s="54">
        <f t="shared" si="7"/>
        <v>5</v>
      </c>
      <c r="P74" s="38">
        <f t="shared" si="8"/>
        <v>-2</v>
      </c>
      <c r="Q74">
        <v>1</v>
      </c>
      <c r="R74" s="38">
        <f t="shared" si="9"/>
        <v>661</v>
      </c>
      <c r="S74" s="39">
        <f t="shared" si="10"/>
        <v>3.0234315948601664</v>
      </c>
      <c r="T74" s="39">
        <f t="shared" si="11"/>
        <v>13.605442176870747</v>
      </c>
      <c r="U74" s="39">
        <f t="shared" si="12"/>
        <v>7.558578987150416</v>
      </c>
      <c r="V74" s="39">
        <f t="shared" si="13"/>
        <v>0</v>
      </c>
      <c r="W74" s="39">
        <f t="shared" si="14"/>
        <v>7.558578987150416</v>
      </c>
      <c r="X74" s="39">
        <f t="shared" si="15"/>
        <v>0</v>
      </c>
      <c r="Y74" s="39">
        <f t="shared" si="16"/>
        <v>-10.582010582010582</v>
      </c>
      <c r="Z74" s="39">
        <f t="shared" si="17"/>
        <v>-3.0234315948601664</v>
      </c>
    </row>
    <row r="75" spans="1:26" ht="12.75">
      <c r="A75">
        <v>50014</v>
      </c>
      <c r="B75" t="s">
        <v>157</v>
      </c>
      <c r="C75">
        <v>1829</v>
      </c>
      <c r="D75">
        <v>4</v>
      </c>
      <c r="E75">
        <v>25</v>
      </c>
      <c r="F75">
        <v>-21</v>
      </c>
      <c r="G75">
        <v>15</v>
      </c>
      <c r="H75">
        <v>80</v>
      </c>
      <c r="I75">
        <v>1</v>
      </c>
      <c r="J75" s="38">
        <f t="shared" si="5"/>
        <v>96</v>
      </c>
      <c r="K75">
        <v>2</v>
      </c>
      <c r="L75">
        <v>90</v>
      </c>
      <c r="M75">
        <v>21</v>
      </c>
      <c r="N75" s="38">
        <f t="shared" si="6"/>
        <v>113</v>
      </c>
      <c r="O75" s="54">
        <f t="shared" si="7"/>
        <v>-17</v>
      </c>
      <c r="P75" s="38">
        <f t="shared" si="8"/>
        <v>-38</v>
      </c>
      <c r="Q75">
        <v>1</v>
      </c>
      <c r="R75" s="38">
        <f t="shared" si="9"/>
        <v>1792</v>
      </c>
      <c r="S75" s="39">
        <f t="shared" si="10"/>
        <v>2.2093344380005524</v>
      </c>
      <c r="T75" s="39">
        <f t="shared" si="11"/>
        <v>13.808340237503451</v>
      </c>
      <c r="U75" s="39">
        <f t="shared" si="12"/>
        <v>-9.389671361502348</v>
      </c>
      <c r="V75" s="39">
        <f t="shared" si="13"/>
        <v>-5.5233360950013815</v>
      </c>
      <c r="W75" s="39">
        <f t="shared" si="14"/>
        <v>7.180336923501795</v>
      </c>
      <c r="X75" s="39">
        <f t="shared" si="15"/>
        <v>-11.046672190002763</v>
      </c>
      <c r="Y75" s="39">
        <f t="shared" si="16"/>
        <v>-11.599005799502901</v>
      </c>
      <c r="Z75" s="39">
        <f t="shared" si="17"/>
        <v>-20.98867716100525</v>
      </c>
    </row>
    <row r="76" spans="1:26" ht="12.75">
      <c r="A76">
        <v>50015</v>
      </c>
      <c r="B76" t="s">
        <v>158</v>
      </c>
      <c r="C76">
        <v>575</v>
      </c>
      <c r="D76">
        <v>2</v>
      </c>
      <c r="E76">
        <v>7</v>
      </c>
      <c r="F76">
        <v>-5</v>
      </c>
      <c r="G76">
        <v>1</v>
      </c>
      <c r="H76">
        <v>31</v>
      </c>
      <c r="I76">
        <v>0</v>
      </c>
      <c r="J76" s="38">
        <f t="shared" si="5"/>
        <v>32</v>
      </c>
      <c r="K76">
        <v>9</v>
      </c>
      <c r="L76">
        <v>24</v>
      </c>
      <c r="M76">
        <v>0</v>
      </c>
      <c r="N76" s="38">
        <f t="shared" si="6"/>
        <v>33</v>
      </c>
      <c r="O76" s="54">
        <f t="shared" si="7"/>
        <v>-1</v>
      </c>
      <c r="P76" s="38">
        <f t="shared" si="8"/>
        <v>-6</v>
      </c>
      <c r="Q76">
        <v>1</v>
      </c>
      <c r="R76" s="38">
        <f t="shared" si="9"/>
        <v>570</v>
      </c>
      <c r="S76" s="39">
        <f t="shared" si="10"/>
        <v>3.493449781659389</v>
      </c>
      <c r="T76" s="39">
        <f t="shared" si="11"/>
        <v>12.22707423580786</v>
      </c>
      <c r="U76" s="39">
        <f t="shared" si="12"/>
        <v>-1.7467248908296944</v>
      </c>
      <c r="V76" s="39">
        <f t="shared" si="13"/>
        <v>12.22707423580786</v>
      </c>
      <c r="W76" s="39">
        <f t="shared" si="14"/>
        <v>-13.973799126637555</v>
      </c>
      <c r="X76" s="39">
        <f t="shared" si="15"/>
        <v>0</v>
      </c>
      <c r="Y76" s="39">
        <f t="shared" si="16"/>
        <v>-8.73362445414847</v>
      </c>
      <c r="Z76" s="39">
        <f t="shared" si="17"/>
        <v>-10.480349344978166</v>
      </c>
    </row>
    <row r="77" spans="1:26" ht="12.75">
      <c r="A77">
        <v>50016</v>
      </c>
      <c r="B77" t="s">
        <v>159</v>
      </c>
      <c r="C77">
        <v>631</v>
      </c>
      <c r="D77">
        <v>3</v>
      </c>
      <c r="E77">
        <v>8</v>
      </c>
      <c r="F77">
        <v>-5</v>
      </c>
      <c r="G77">
        <v>1</v>
      </c>
      <c r="H77">
        <v>14</v>
      </c>
      <c r="I77">
        <v>1</v>
      </c>
      <c r="J77" s="38">
        <f t="shared" si="5"/>
        <v>16</v>
      </c>
      <c r="K77">
        <v>0</v>
      </c>
      <c r="L77">
        <v>7</v>
      </c>
      <c r="M77">
        <v>2</v>
      </c>
      <c r="N77" s="38">
        <f t="shared" si="6"/>
        <v>9</v>
      </c>
      <c r="O77" s="54">
        <f t="shared" si="7"/>
        <v>7</v>
      </c>
      <c r="P77" s="38">
        <f t="shared" si="8"/>
        <v>2</v>
      </c>
      <c r="Q77">
        <v>1</v>
      </c>
      <c r="R77" s="38">
        <f t="shared" si="9"/>
        <v>634</v>
      </c>
      <c r="S77" s="39">
        <f t="shared" si="10"/>
        <v>4.743083003952569</v>
      </c>
      <c r="T77" s="39">
        <f t="shared" si="11"/>
        <v>12.648221343873518</v>
      </c>
      <c r="U77" s="39">
        <f t="shared" si="12"/>
        <v>11.067193675889328</v>
      </c>
      <c r="V77" s="39">
        <f t="shared" si="13"/>
        <v>11.067193675889328</v>
      </c>
      <c r="W77" s="39">
        <f t="shared" si="14"/>
        <v>1.5810276679841897</v>
      </c>
      <c r="X77" s="39">
        <f t="shared" si="15"/>
        <v>-1.5810276679841897</v>
      </c>
      <c r="Y77" s="39">
        <f t="shared" si="16"/>
        <v>-7.905138339920948</v>
      </c>
      <c r="Z77" s="39">
        <f t="shared" si="17"/>
        <v>3.1620553359683794</v>
      </c>
    </row>
    <row r="78" spans="1:26" ht="12.75">
      <c r="A78">
        <v>50019</v>
      </c>
      <c r="B78" t="s">
        <v>292</v>
      </c>
      <c r="C78">
        <v>840</v>
      </c>
      <c r="D78">
        <v>4</v>
      </c>
      <c r="E78">
        <v>11</v>
      </c>
      <c r="F78">
        <v>-7</v>
      </c>
      <c r="G78">
        <v>5</v>
      </c>
      <c r="H78">
        <v>17</v>
      </c>
      <c r="I78">
        <v>1</v>
      </c>
      <c r="J78" s="38">
        <f t="shared" si="5"/>
        <v>23</v>
      </c>
      <c r="K78">
        <v>2</v>
      </c>
      <c r="L78">
        <v>21</v>
      </c>
      <c r="M78">
        <v>3</v>
      </c>
      <c r="N78" s="38">
        <f t="shared" si="6"/>
        <v>26</v>
      </c>
      <c r="O78" s="54">
        <f t="shared" si="7"/>
        <v>-3</v>
      </c>
      <c r="P78" s="38">
        <f t="shared" si="8"/>
        <v>-10</v>
      </c>
      <c r="Q78">
        <v>2</v>
      </c>
      <c r="R78" s="38">
        <f t="shared" si="9"/>
        <v>832</v>
      </c>
      <c r="S78" s="39">
        <f t="shared" si="10"/>
        <v>4.784688995215311</v>
      </c>
      <c r="T78" s="39">
        <f t="shared" si="11"/>
        <v>13.157894736842104</v>
      </c>
      <c r="U78" s="39">
        <f t="shared" si="12"/>
        <v>-3.5885167464114835</v>
      </c>
      <c r="V78" s="39">
        <f t="shared" si="13"/>
        <v>-4.784688995215311</v>
      </c>
      <c r="W78" s="39">
        <f t="shared" si="14"/>
        <v>3.5885167464114835</v>
      </c>
      <c r="X78" s="39">
        <f t="shared" si="15"/>
        <v>-2.3923444976076556</v>
      </c>
      <c r="Y78" s="39">
        <f t="shared" si="16"/>
        <v>-8.373205741626794</v>
      </c>
      <c r="Z78" s="39">
        <f t="shared" si="17"/>
        <v>-11.961722488038278</v>
      </c>
    </row>
    <row r="79" spans="1:26" ht="12.75">
      <c r="A79">
        <v>50020</v>
      </c>
      <c r="B79" t="s">
        <v>160</v>
      </c>
      <c r="C79">
        <v>1033</v>
      </c>
      <c r="D79">
        <v>8</v>
      </c>
      <c r="E79">
        <v>10</v>
      </c>
      <c r="F79">
        <v>-2</v>
      </c>
      <c r="G79">
        <v>5</v>
      </c>
      <c r="H79">
        <v>51</v>
      </c>
      <c r="I79">
        <v>1</v>
      </c>
      <c r="J79" s="38">
        <f t="shared" si="5"/>
        <v>57</v>
      </c>
      <c r="K79">
        <v>5</v>
      </c>
      <c r="L79">
        <v>57</v>
      </c>
      <c r="M79">
        <v>1</v>
      </c>
      <c r="N79" s="38">
        <f t="shared" si="6"/>
        <v>63</v>
      </c>
      <c r="O79" s="54">
        <f t="shared" si="7"/>
        <v>-6</v>
      </c>
      <c r="P79" s="38">
        <f t="shared" si="8"/>
        <v>-8</v>
      </c>
      <c r="Q79">
        <v>-1</v>
      </c>
      <c r="R79" s="38">
        <f t="shared" si="9"/>
        <v>1024</v>
      </c>
      <c r="S79" s="39">
        <f t="shared" si="10"/>
        <v>7.7783179387457455</v>
      </c>
      <c r="T79" s="39">
        <f t="shared" si="11"/>
        <v>9.722897423432183</v>
      </c>
      <c r="U79" s="39">
        <f t="shared" si="12"/>
        <v>-5.83373845405931</v>
      </c>
      <c r="V79" s="39">
        <f t="shared" si="13"/>
        <v>-5.83373845405931</v>
      </c>
      <c r="W79" s="39">
        <f t="shared" si="14"/>
        <v>0</v>
      </c>
      <c r="X79" s="39">
        <f t="shared" si="15"/>
        <v>0</v>
      </c>
      <c r="Y79" s="39">
        <f t="shared" si="16"/>
        <v>-1.9445794846864364</v>
      </c>
      <c r="Z79" s="39">
        <f t="shared" si="17"/>
        <v>-7.7783179387457455</v>
      </c>
    </row>
    <row r="80" spans="1:26" ht="12.75">
      <c r="A80">
        <v>50021</v>
      </c>
      <c r="B80" t="s">
        <v>161</v>
      </c>
      <c r="C80">
        <v>380</v>
      </c>
      <c r="D80">
        <v>4</v>
      </c>
      <c r="E80">
        <v>3</v>
      </c>
      <c r="F80">
        <v>1</v>
      </c>
      <c r="G80">
        <v>3</v>
      </c>
      <c r="H80">
        <v>25</v>
      </c>
      <c r="I80">
        <v>0</v>
      </c>
      <c r="J80" s="38">
        <f t="shared" si="5"/>
        <v>28</v>
      </c>
      <c r="K80">
        <v>2</v>
      </c>
      <c r="L80">
        <v>18</v>
      </c>
      <c r="M80">
        <v>0</v>
      </c>
      <c r="N80" s="38">
        <f t="shared" si="6"/>
        <v>20</v>
      </c>
      <c r="O80" s="54">
        <f t="shared" si="7"/>
        <v>8</v>
      </c>
      <c r="P80" s="38">
        <f t="shared" si="8"/>
        <v>9</v>
      </c>
      <c r="Q80">
        <v>-1</v>
      </c>
      <c r="R80" s="38">
        <f t="shared" si="9"/>
        <v>388</v>
      </c>
      <c r="S80" s="39">
        <f t="shared" si="10"/>
        <v>10.416666666666666</v>
      </c>
      <c r="T80" s="39">
        <f t="shared" si="11"/>
        <v>7.8125</v>
      </c>
      <c r="U80" s="39">
        <f t="shared" si="12"/>
        <v>20.833333333333332</v>
      </c>
      <c r="V80" s="39">
        <f t="shared" si="13"/>
        <v>18.229166666666668</v>
      </c>
      <c r="W80" s="39">
        <f t="shared" si="14"/>
        <v>2.6041666666666665</v>
      </c>
      <c r="X80" s="39">
        <f t="shared" si="15"/>
        <v>0</v>
      </c>
      <c r="Y80" s="39">
        <f t="shared" si="16"/>
        <v>2.6041666666666665</v>
      </c>
      <c r="Z80" s="39">
        <f t="shared" si="17"/>
        <v>23.4375</v>
      </c>
    </row>
    <row r="81" spans="1:26" ht="12.75">
      <c r="A81">
        <v>50022</v>
      </c>
      <c r="B81" t="s">
        <v>162</v>
      </c>
      <c r="C81">
        <v>5518</v>
      </c>
      <c r="D81">
        <v>51</v>
      </c>
      <c r="E81">
        <v>54</v>
      </c>
      <c r="F81">
        <v>-3</v>
      </c>
      <c r="G81">
        <v>35</v>
      </c>
      <c r="H81">
        <v>175</v>
      </c>
      <c r="I81">
        <v>4</v>
      </c>
      <c r="J81" s="38">
        <f t="shared" si="5"/>
        <v>214</v>
      </c>
      <c r="K81">
        <v>21</v>
      </c>
      <c r="L81">
        <v>171</v>
      </c>
      <c r="M81">
        <v>9</v>
      </c>
      <c r="N81" s="38">
        <f t="shared" si="6"/>
        <v>201</v>
      </c>
      <c r="O81" s="54">
        <f t="shared" si="7"/>
        <v>13</v>
      </c>
      <c r="P81" s="38">
        <f t="shared" si="8"/>
        <v>10</v>
      </c>
      <c r="Q81">
        <v>-16</v>
      </c>
      <c r="R81" s="38">
        <f t="shared" si="9"/>
        <v>5512</v>
      </c>
      <c r="S81" s="39">
        <f t="shared" si="10"/>
        <v>9.247506799637351</v>
      </c>
      <c r="T81" s="39">
        <f t="shared" si="11"/>
        <v>9.791477787851315</v>
      </c>
      <c r="U81" s="39">
        <f t="shared" si="12"/>
        <v>2.3572076155938353</v>
      </c>
      <c r="V81" s="39">
        <f t="shared" si="13"/>
        <v>0.7252946509519492</v>
      </c>
      <c r="W81" s="39">
        <f t="shared" si="14"/>
        <v>2.538531278331822</v>
      </c>
      <c r="X81" s="39">
        <f t="shared" si="15"/>
        <v>-0.9066183136899365</v>
      </c>
      <c r="Y81" s="39">
        <f t="shared" si="16"/>
        <v>-0.543970988213962</v>
      </c>
      <c r="Z81" s="39">
        <f t="shared" si="17"/>
        <v>1.813236627379873</v>
      </c>
    </row>
    <row r="82" spans="1:26" ht="12.75">
      <c r="A82">
        <v>50023</v>
      </c>
      <c r="B82" t="s">
        <v>163</v>
      </c>
      <c r="C82">
        <v>299</v>
      </c>
      <c r="D82">
        <v>1</v>
      </c>
      <c r="E82">
        <v>3</v>
      </c>
      <c r="F82">
        <v>-2</v>
      </c>
      <c r="G82">
        <v>3</v>
      </c>
      <c r="H82">
        <v>11</v>
      </c>
      <c r="I82">
        <v>0</v>
      </c>
      <c r="J82" s="38">
        <f t="shared" si="5"/>
        <v>14</v>
      </c>
      <c r="K82">
        <v>1</v>
      </c>
      <c r="L82">
        <v>15</v>
      </c>
      <c r="M82">
        <v>0</v>
      </c>
      <c r="N82" s="38">
        <f t="shared" si="6"/>
        <v>16</v>
      </c>
      <c r="O82" s="54">
        <f t="shared" si="7"/>
        <v>-2</v>
      </c>
      <c r="P82" s="38">
        <f t="shared" si="8"/>
        <v>-4</v>
      </c>
      <c r="Q82">
        <v>4</v>
      </c>
      <c r="R82" s="38">
        <f t="shared" si="9"/>
        <v>299</v>
      </c>
      <c r="S82" s="39">
        <f t="shared" si="10"/>
        <v>3.3444816053511706</v>
      </c>
      <c r="T82" s="39">
        <f t="shared" si="11"/>
        <v>10.033444816053512</v>
      </c>
      <c r="U82" s="39">
        <f t="shared" si="12"/>
        <v>-6.688963210702341</v>
      </c>
      <c r="V82" s="39">
        <f t="shared" si="13"/>
        <v>-13.377926421404682</v>
      </c>
      <c r="W82" s="39">
        <f t="shared" si="14"/>
        <v>6.688963210702341</v>
      </c>
      <c r="X82" s="39">
        <f t="shared" si="15"/>
        <v>0</v>
      </c>
      <c r="Y82" s="39">
        <f t="shared" si="16"/>
        <v>-6.688963210702341</v>
      </c>
      <c r="Z82" s="39">
        <f t="shared" si="17"/>
        <v>-13.377926421404682</v>
      </c>
    </row>
    <row r="83" spans="1:26" ht="12.75">
      <c r="A83">
        <v>50024</v>
      </c>
      <c r="B83" t="s">
        <v>164</v>
      </c>
      <c r="C83">
        <v>2187</v>
      </c>
      <c r="D83">
        <v>11</v>
      </c>
      <c r="E83">
        <v>18</v>
      </c>
      <c r="F83">
        <v>-7</v>
      </c>
      <c r="G83">
        <v>15</v>
      </c>
      <c r="H83">
        <v>61</v>
      </c>
      <c r="I83">
        <v>3</v>
      </c>
      <c r="J83" s="38">
        <f t="shared" si="5"/>
        <v>79</v>
      </c>
      <c r="K83">
        <v>6</v>
      </c>
      <c r="L83">
        <v>60</v>
      </c>
      <c r="M83">
        <v>0</v>
      </c>
      <c r="N83" s="38">
        <f t="shared" si="6"/>
        <v>66</v>
      </c>
      <c r="O83" s="54">
        <f t="shared" si="7"/>
        <v>13</v>
      </c>
      <c r="P83" s="38">
        <f t="shared" si="8"/>
        <v>6</v>
      </c>
      <c r="Q83">
        <v>-1</v>
      </c>
      <c r="R83" s="38">
        <f t="shared" si="9"/>
        <v>2192</v>
      </c>
      <c r="S83" s="39">
        <f t="shared" si="10"/>
        <v>5.023978077186572</v>
      </c>
      <c r="T83" s="39">
        <f t="shared" si="11"/>
        <v>8.22105503539621</v>
      </c>
      <c r="U83" s="39">
        <f t="shared" si="12"/>
        <v>5.9374286366750395</v>
      </c>
      <c r="V83" s="39">
        <f t="shared" si="13"/>
        <v>0.4567252797442339</v>
      </c>
      <c r="W83" s="39">
        <f t="shared" si="14"/>
        <v>4.110527517698105</v>
      </c>
      <c r="X83" s="39">
        <f t="shared" si="15"/>
        <v>1.3701758392327015</v>
      </c>
      <c r="Y83" s="39">
        <f t="shared" si="16"/>
        <v>-3.1970769582096366</v>
      </c>
      <c r="Z83" s="39">
        <f t="shared" si="17"/>
        <v>2.740351678465403</v>
      </c>
    </row>
    <row r="84" spans="1:26" ht="12.75">
      <c r="A84">
        <v>50025</v>
      </c>
      <c r="B84" t="s">
        <v>165</v>
      </c>
      <c r="C84">
        <v>2277</v>
      </c>
      <c r="D84">
        <v>15</v>
      </c>
      <c r="E84">
        <v>19</v>
      </c>
      <c r="F84">
        <v>-4</v>
      </c>
      <c r="G84">
        <v>14</v>
      </c>
      <c r="H84">
        <v>56</v>
      </c>
      <c r="I84">
        <v>0</v>
      </c>
      <c r="J84" s="38">
        <f t="shared" si="5"/>
        <v>70</v>
      </c>
      <c r="K84">
        <v>9</v>
      </c>
      <c r="L84">
        <v>51</v>
      </c>
      <c r="M84">
        <v>1</v>
      </c>
      <c r="N84" s="38">
        <f t="shared" si="6"/>
        <v>61</v>
      </c>
      <c r="O84" s="54">
        <f t="shared" si="7"/>
        <v>9</v>
      </c>
      <c r="P84" s="38">
        <f t="shared" si="8"/>
        <v>5</v>
      </c>
      <c r="Q84">
        <v>2</v>
      </c>
      <c r="R84" s="38">
        <f t="shared" si="9"/>
        <v>2284</v>
      </c>
      <c r="S84" s="39">
        <f t="shared" si="10"/>
        <v>6.5775049331287</v>
      </c>
      <c r="T84" s="39">
        <f t="shared" si="11"/>
        <v>8.331506248629687</v>
      </c>
      <c r="U84" s="39">
        <f t="shared" si="12"/>
        <v>3.9465029598772197</v>
      </c>
      <c r="V84" s="39">
        <f t="shared" si="13"/>
        <v>2.1925016443762333</v>
      </c>
      <c r="W84" s="39">
        <f t="shared" si="14"/>
        <v>2.1925016443762333</v>
      </c>
      <c r="X84" s="39">
        <f t="shared" si="15"/>
        <v>-0.4385003288752467</v>
      </c>
      <c r="Y84" s="39">
        <f t="shared" si="16"/>
        <v>-1.7540013155009868</v>
      </c>
      <c r="Z84" s="39">
        <f t="shared" si="17"/>
        <v>2.1925016443762333</v>
      </c>
    </row>
    <row r="85" spans="1:26" ht="12.75">
      <c r="A85">
        <v>50026</v>
      </c>
      <c r="B85" t="s">
        <v>166</v>
      </c>
      <c r="C85">
        <v>43171</v>
      </c>
      <c r="D85">
        <v>287</v>
      </c>
      <c r="E85">
        <v>498</v>
      </c>
      <c r="F85">
        <v>-211</v>
      </c>
      <c r="G85">
        <v>502</v>
      </c>
      <c r="H85">
        <v>1618</v>
      </c>
      <c r="I85">
        <v>89</v>
      </c>
      <c r="J85" s="38">
        <f t="shared" si="5"/>
        <v>2209</v>
      </c>
      <c r="K85">
        <v>134</v>
      </c>
      <c r="L85">
        <v>1560</v>
      </c>
      <c r="M85">
        <v>332</v>
      </c>
      <c r="N85" s="38">
        <f t="shared" si="6"/>
        <v>2026</v>
      </c>
      <c r="O85" s="54">
        <f t="shared" si="7"/>
        <v>183</v>
      </c>
      <c r="P85" s="38">
        <f t="shared" si="8"/>
        <v>-28</v>
      </c>
      <c r="Q85">
        <v>-21</v>
      </c>
      <c r="R85" s="38">
        <f t="shared" si="9"/>
        <v>43122</v>
      </c>
      <c r="S85" s="39">
        <f t="shared" si="10"/>
        <v>6.65175622588159</v>
      </c>
      <c r="T85" s="39">
        <f t="shared" si="11"/>
        <v>11.542071778707427</v>
      </c>
      <c r="U85" s="39">
        <f t="shared" si="12"/>
        <v>4.241363725910561</v>
      </c>
      <c r="V85" s="39">
        <f t="shared" si="13"/>
        <v>1.344257355753074</v>
      </c>
      <c r="W85" s="39">
        <f t="shared" si="14"/>
        <v>8.52908115374364</v>
      </c>
      <c r="X85" s="39">
        <f t="shared" si="15"/>
        <v>-5.631974783586154</v>
      </c>
      <c r="Y85" s="39">
        <f t="shared" si="16"/>
        <v>-4.890315552825838</v>
      </c>
      <c r="Z85" s="39">
        <f t="shared" si="17"/>
        <v>-0.6489518269152771</v>
      </c>
    </row>
    <row r="86" spans="1:26" ht="12.75">
      <c r="A86">
        <v>50027</v>
      </c>
      <c r="B86" t="s">
        <v>167</v>
      </c>
      <c r="C86">
        <v>2760</v>
      </c>
      <c r="D86">
        <v>17</v>
      </c>
      <c r="E86">
        <v>38</v>
      </c>
      <c r="F86">
        <v>-21</v>
      </c>
      <c r="G86">
        <v>16</v>
      </c>
      <c r="H86">
        <v>38</v>
      </c>
      <c r="I86">
        <v>4</v>
      </c>
      <c r="J86" s="38">
        <f t="shared" si="5"/>
        <v>58</v>
      </c>
      <c r="K86">
        <v>10</v>
      </c>
      <c r="L86">
        <v>46</v>
      </c>
      <c r="M86">
        <v>2</v>
      </c>
      <c r="N86" s="38">
        <f t="shared" si="6"/>
        <v>58</v>
      </c>
      <c r="O86" s="54">
        <f t="shared" si="7"/>
        <v>0</v>
      </c>
      <c r="P86" s="38">
        <f t="shared" si="8"/>
        <v>-21</v>
      </c>
      <c r="Q86">
        <v>4</v>
      </c>
      <c r="R86" s="38">
        <f t="shared" si="9"/>
        <v>2743</v>
      </c>
      <c r="S86" s="39">
        <f t="shared" si="10"/>
        <v>6.1784481192077045</v>
      </c>
      <c r="T86" s="39">
        <f t="shared" si="11"/>
        <v>13.810648737052516</v>
      </c>
      <c r="U86" s="39">
        <f t="shared" si="12"/>
        <v>0</v>
      </c>
      <c r="V86" s="39">
        <f t="shared" si="13"/>
        <v>-2.907504997274214</v>
      </c>
      <c r="W86" s="39">
        <f t="shared" si="14"/>
        <v>2.1806287479556605</v>
      </c>
      <c r="X86" s="39">
        <f t="shared" si="15"/>
        <v>0.7268762493185535</v>
      </c>
      <c r="Y86" s="39">
        <f t="shared" si="16"/>
        <v>-7.632200617844812</v>
      </c>
      <c r="Z86" s="39">
        <f t="shared" si="17"/>
        <v>-7.632200617844812</v>
      </c>
    </row>
    <row r="87" spans="1:26" ht="12.75">
      <c r="A87">
        <v>50028</v>
      </c>
      <c r="B87" t="s">
        <v>168</v>
      </c>
      <c r="C87">
        <v>7633</v>
      </c>
      <c r="D87">
        <v>66</v>
      </c>
      <c r="E87">
        <v>88</v>
      </c>
      <c r="F87">
        <v>-22</v>
      </c>
      <c r="G87">
        <v>37</v>
      </c>
      <c r="H87">
        <v>276</v>
      </c>
      <c r="I87">
        <v>7</v>
      </c>
      <c r="J87" s="38">
        <f t="shared" si="5"/>
        <v>320</v>
      </c>
      <c r="K87">
        <v>13</v>
      </c>
      <c r="L87">
        <v>336</v>
      </c>
      <c r="M87">
        <v>29</v>
      </c>
      <c r="N87" s="38">
        <f t="shared" si="6"/>
        <v>378</v>
      </c>
      <c r="O87" s="54">
        <f t="shared" si="7"/>
        <v>-58</v>
      </c>
      <c r="P87" s="38">
        <f t="shared" si="8"/>
        <v>-80</v>
      </c>
      <c r="Q87">
        <v>2</v>
      </c>
      <c r="R87" s="38">
        <f t="shared" si="9"/>
        <v>7555</v>
      </c>
      <c r="S87" s="39">
        <f t="shared" si="10"/>
        <v>8.691071898867527</v>
      </c>
      <c r="T87" s="39">
        <f t="shared" si="11"/>
        <v>11.588095865156703</v>
      </c>
      <c r="U87" s="39">
        <f t="shared" si="12"/>
        <v>-7.637608638398736</v>
      </c>
      <c r="V87" s="39">
        <f t="shared" si="13"/>
        <v>-7.900974453515933</v>
      </c>
      <c r="W87" s="39">
        <f t="shared" si="14"/>
        <v>3.1603897814063737</v>
      </c>
      <c r="X87" s="39">
        <f t="shared" si="15"/>
        <v>-2.8970239662891757</v>
      </c>
      <c r="Y87" s="39">
        <f t="shared" si="16"/>
        <v>-2.8970239662891757</v>
      </c>
      <c r="Z87" s="39">
        <f t="shared" si="17"/>
        <v>-10.53463260468791</v>
      </c>
    </row>
    <row r="88" spans="1:26" ht="12.75">
      <c r="A88">
        <v>50029</v>
      </c>
      <c r="B88" t="s">
        <v>169</v>
      </c>
      <c r="C88">
        <v>14117</v>
      </c>
      <c r="D88">
        <v>127</v>
      </c>
      <c r="E88">
        <v>154</v>
      </c>
      <c r="F88">
        <v>-27</v>
      </c>
      <c r="G88">
        <v>138</v>
      </c>
      <c r="H88">
        <v>557</v>
      </c>
      <c r="I88">
        <v>6</v>
      </c>
      <c r="J88" s="38">
        <f t="shared" si="5"/>
        <v>701</v>
      </c>
      <c r="K88">
        <v>29</v>
      </c>
      <c r="L88">
        <v>432</v>
      </c>
      <c r="M88">
        <v>34</v>
      </c>
      <c r="N88" s="38">
        <f t="shared" si="6"/>
        <v>495</v>
      </c>
      <c r="O88" s="54">
        <f t="shared" si="7"/>
        <v>206</v>
      </c>
      <c r="P88" s="38">
        <f t="shared" si="8"/>
        <v>179</v>
      </c>
      <c r="Q88">
        <v>-6</v>
      </c>
      <c r="R88" s="38">
        <f t="shared" si="9"/>
        <v>14290</v>
      </c>
      <c r="S88" s="39">
        <f t="shared" si="10"/>
        <v>8.941458091315521</v>
      </c>
      <c r="T88" s="39">
        <f t="shared" si="11"/>
        <v>10.842398000492837</v>
      </c>
      <c r="U88" s="39">
        <f t="shared" si="12"/>
        <v>14.503467455204703</v>
      </c>
      <c r="V88" s="39">
        <f t="shared" si="13"/>
        <v>8.800647727672757</v>
      </c>
      <c r="W88" s="39">
        <f t="shared" si="14"/>
        <v>7.674164818530644</v>
      </c>
      <c r="X88" s="39">
        <f t="shared" si="15"/>
        <v>-1.9713450909986976</v>
      </c>
      <c r="Y88" s="39">
        <f t="shared" si="16"/>
        <v>-1.9009399091773154</v>
      </c>
      <c r="Z88" s="39">
        <f t="shared" si="17"/>
        <v>12.602527546027387</v>
      </c>
    </row>
    <row r="89" spans="1:26" ht="12.75">
      <c r="A89">
        <v>50030</v>
      </c>
      <c r="B89" t="s">
        <v>170</v>
      </c>
      <c r="C89">
        <v>809</v>
      </c>
      <c r="D89">
        <v>5</v>
      </c>
      <c r="E89">
        <v>8</v>
      </c>
      <c r="F89">
        <v>-3</v>
      </c>
      <c r="G89">
        <v>10</v>
      </c>
      <c r="H89">
        <v>53</v>
      </c>
      <c r="I89">
        <v>1</v>
      </c>
      <c r="J89" s="38">
        <f t="shared" si="5"/>
        <v>64</v>
      </c>
      <c r="K89">
        <v>10</v>
      </c>
      <c r="L89">
        <v>47</v>
      </c>
      <c r="M89">
        <v>1</v>
      </c>
      <c r="N89" s="38">
        <f t="shared" si="6"/>
        <v>58</v>
      </c>
      <c r="O89" s="54">
        <f t="shared" si="7"/>
        <v>6</v>
      </c>
      <c r="P89" s="38">
        <f t="shared" si="8"/>
        <v>3</v>
      </c>
      <c r="Q89">
        <v>0</v>
      </c>
      <c r="R89" s="38">
        <f t="shared" si="9"/>
        <v>812</v>
      </c>
      <c r="S89" s="39">
        <f t="shared" si="10"/>
        <v>6.169031462060457</v>
      </c>
      <c r="T89" s="39">
        <f t="shared" si="11"/>
        <v>9.870450339296731</v>
      </c>
      <c r="U89" s="39">
        <f t="shared" si="12"/>
        <v>7.402837754472547</v>
      </c>
      <c r="V89" s="39">
        <f t="shared" si="13"/>
        <v>7.402837754472547</v>
      </c>
      <c r="W89" s="39">
        <f t="shared" si="14"/>
        <v>0</v>
      </c>
      <c r="X89" s="39">
        <f t="shared" si="15"/>
        <v>0</v>
      </c>
      <c r="Y89" s="39">
        <f t="shared" si="16"/>
        <v>-3.7014188772362737</v>
      </c>
      <c r="Z89" s="39">
        <f t="shared" si="17"/>
        <v>3.7014188772362737</v>
      </c>
    </row>
    <row r="90" spans="1:26" ht="12.75">
      <c r="A90">
        <v>50031</v>
      </c>
      <c r="B90" t="s">
        <v>171</v>
      </c>
      <c r="C90">
        <v>15004</v>
      </c>
      <c r="D90">
        <v>72</v>
      </c>
      <c r="E90">
        <v>177</v>
      </c>
      <c r="F90">
        <v>-105</v>
      </c>
      <c r="G90">
        <v>99</v>
      </c>
      <c r="H90">
        <v>482</v>
      </c>
      <c r="I90">
        <v>6</v>
      </c>
      <c r="J90" s="38">
        <f t="shared" si="5"/>
        <v>587</v>
      </c>
      <c r="K90">
        <v>52</v>
      </c>
      <c r="L90">
        <v>453</v>
      </c>
      <c r="M90">
        <v>20</v>
      </c>
      <c r="N90" s="38">
        <f t="shared" si="6"/>
        <v>525</v>
      </c>
      <c r="O90" s="54">
        <f t="shared" si="7"/>
        <v>62</v>
      </c>
      <c r="P90" s="38">
        <f t="shared" si="8"/>
        <v>-43</v>
      </c>
      <c r="Q90">
        <v>6</v>
      </c>
      <c r="R90" s="38">
        <f t="shared" si="9"/>
        <v>14967</v>
      </c>
      <c r="S90" s="39">
        <f t="shared" si="10"/>
        <v>4.8046444896733504</v>
      </c>
      <c r="T90" s="39">
        <f t="shared" si="11"/>
        <v>11.811417703780322</v>
      </c>
      <c r="U90" s="39">
        <f t="shared" si="12"/>
        <v>4.137332754996496</v>
      </c>
      <c r="V90" s="39">
        <f t="shared" si="13"/>
        <v>1.9352040305628773</v>
      </c>
      <c r="W90" s="39">
        <f t="shared" si="14"/>
        <v>3.1363651529812153</v>
      </c>
      <c r="X90" s="39">
        <f t="shared" si="15"/>
        <v>-0.934236428547596</v>
      </c>
      <c r="Y90" s="39">
        <f t="shared" si="16"/>
        <v>-7.00677321410697</v>
      </c>
      <c r="Z90" s="39">
        <f t="shared" si="17"/>
        <v>-2.8694404591104736</v>
      </c>
    </row>
    <row r="91" spans="1:26" ht="12.75">
      <c r="A91">
        <v>50032</v>
      </c>
      <c r="B91" t="s">
        <v>172</v>
      </c>
      <c r="C91">
        <v>13562</v>
      </c>
      <c r="D91">
        <v>98</v>
      </c>
      <c r="E91">
        <v>147</v>
      </c>
      <c r="F91">
        <v>-49</v>
      </c>
      <c r="G91">
        <v>44</v>
      </c>
      <c r="H91">
        <v>371</v>
      </c>
      <c r="I91">
        <v>14</v>
      </c>
      <c r="J91" s="38">
        <f t="shared" si="5"/>
        <v>429</v>
      </c>
      <c r="K91">
        <v>21</v>
      </c>
      <c r="L91">
        <v>336</v>
      </c>
      <c r="M91">
        <v>39</v>
      </c>
      <c r="N91" s="38">
        <f t="shared" si="6"/>
        <v>396</v>
      </c>
      <c r="O91" s="54">
        <f t="shared" si="7"/>
        <v>33</v>
      </c>
      <c r="P91" s="38">
        <f t="shared" si="8"/>
        <v>-16</v>
      </c>
      <c r="Q91">
        <v>3</v>
      </c>
      <c r="R91" s="38">
        <f t="shared" si="9"/>
        <v>13549</v>
      </c>
      <c r="S91" s="39">
        <f t="shared" si="10"/>
        <v>7.229537825974697</v>
      </c>
      <c r="T91" s="39">
        <f t="shared" si="11"/>
        <v>10.844306738962045</v>
      </c>
      <c r="U91" s="39">
        <f t="shared" si="12"/>
        <v>2.434436206705765</v>
      </c>
      <c r="V91" s="39">
        <f t="shared" si="13"/>
        <v>2.581977794990963</v>
      </c>
      <c r="W91" s="39">
        <f t="shared" si="14"/>
        <v>1.6967282652797757</v>
      </c>
      <c r="X91" s="39">
        <f t="shared" si="15"/>
        <v>-1.8442698535649735</v>
      </c>
      <c r="Y91" s="39">
        <f t="shared" si="16"/>
        <v>-3.6147689129873486</v>
      </c>
      <c r="Z91" s="39">
        <f t="shared" si="17"/>
        <v>-1.1803327062815832</v>
      </c>
    </row>
    <row r="92" spans="1:26" ht="12.75">
      <c r="A92">
        <v>50033</v>
      </c>
      <c r="B92" t="s">
        <v>173</v>
      </c>
      <c r="C92">
        <v>7246</v>
      </c>
      <c r="D92">
        <v>66</v>
      </c>
      <c r="E92">
        <v>75</v>
      </c>
      <c r="F92">
        <v>-9</v>
      </c>
      <c r="G92">
        <v>76</v>
      </c>
      <c r="H92">
        <v>269</v>
      </c>
      <c r="I92">
        <v>5</v>
      </c>
      <c r="J92" s="38">
        <f t="shared" si="5"/>
        <v>350</v>
      </c>
      <c r="K92">
        <v>20</v>
      </c>
      <c r="L92">
        <v>279</v>
      </c>
      <c r="M92">
        <v>62</v>
      </c>
      <c r="N92" s="38">
        <f t="shared" si="6"/>
        <v>361</v>
      </c>
      <c r="O92" s="54">
        <f t="shared" si="7"/>
        <v>-11</v>
      </c>
      <c r="P92" s="38">
        <f t="shared" si="8"/>
        <v>-20</v>
      </c>
      <c r="Q92">
        <v>5</v>
      </c>
      <c r="R92" s="38">
        <f t="shared" si="9"/>
        <v>7231</v>
      </c>
      <c r="S92" s="39">
        <f t="shared" si="10"/>
        <v>9.117911169441182</v>
      </c>
      <c r="T92" s="39">
        <f t="shared" si="11"/>
        <v>10.361262692546799</v>
      </c>
      <c r="U92" s="39">
        <f t="shared" si="12"/>
        <v>-1.5196518615735306</v>
      </c>
      <c r="V92" s="39">
        <f t="shared" si="13"/>
        <v>-1.381501692339573</v>
      </c>
      <c r="W92" s="39">
        <f t="shared" si="14"/>
        <v>7.73640947710161</v>
      </c>
      <c r="X92" s="39">
        <f t="shared" si="15"/>
        <v>-7.874559646335566</v>
      </c>
      <c r="Y92" s="39">
        <f t="shared" si="16"/>
        <v>-1.2433515231056158</v>
      </c>
      <c r="Z92" s="39">
        <f t="shared" si="17"/>
        <v>-2.763003384679146</v>
      </c>
    </row>
    <row r="93" spans="1:26" ht="12.75">
      <c r="A93">
        <v>50034</v>
      </c>
      <c r="B93" t="s">
        <v>174</v>
      </c>
      <c r="C93">
        <v>820</v>
      </c>
      <c r="D93">
        <v>2</v>
      </c>
      <c r="E93">
        <v>14</v>
      </c>
      <c r="F93">
        <v>-12</v>
      </c>
      <c r="G93">
        <v>2</v>
      </c>
      <c r="H93">
        <v>21</v>
      </c>
      <c r="I93">
        <v>5</v>
      </c>
      <c r="J93" s="38">
        <f t="shared" si="5"/>
        <v>28</v>
      </c>
      <c r="K93">
        <v>0</v>
      </c>
      <c r="L93">
        <v>24</v>
      </c>
      <c r="M93">
        <v>8</v>
      </c>
      <c r="N93" s="38">
        <f t="shared" si="6"/>
        <v>32</v>
      </c>
      <c r="O93" s="54">
        <f t="shared" si="7"/>
        <v>-4</v>
      </c>
      <c r="P93" s="38">
        <f t="shared" si="8"/>
        <v>-16</v>
      </c>
      <c r="Q93">
        <v>-1</v>
      </c>
      <c r="R93" s="38">
        <f t="shared" si="9"/>
        <v>803</v>
      </c>
      <c r="S93" s="39">
        <f t="shared" si="10"/>
        <v>2.4645717806531118</v>
      </c>
      <c r="T93" s="39">
        <f t="shared" si="11"/>
        <v>17.252002464571778</v>
      </c>
      <c r="U93" s="39">
        <f t="shared" si="12"/>
        <v>-4.9291435613062236</v>
      </c>
      <c r="V93" s="39">
        <f t="shared" si="13"/>
        <v>-3.6968576709796674</v>
      </c>
      <c r="W93" s="39">
        <f t="shared" si="14"/>
        <v>2.4645717806531118</v>
      </c>
      <c r="X93" s="39">
        <f t="shared" si="15"/>
        <v>-3.6968576709796674</v>
      </c>
      <c r="Y93" s="39">
        <f t="shared" si="16"/>
        <v>-14.78743068391867</v>
      </c>
      <c r="Z93" s="39">
        <f t="shared" si="17"/>
        <v>-19.716574245224894</v>
      </c>
    </row>
    <row r="94" spans="1:26" ht="12.75">
      <c r="A94">
        <v>50035</v>
      </c>
      <c r="B94" t="s">
        <v>175</v>
      </c>
      <c r="C94">
        <v>6487</v>
      </c>
      <c r="D94">
        <v>51</v>
      </c>
      <c r="E94">
        <v>60</v>
      </c>
      <c r="F94">
        <v>-9</v>
      </c>
      <c r="G94">
        <v>100</v>
      </c>
      <c r="H94">
        <v>252</v>
      </c>
      <c r="I94">
        <v>18</v>
      </c>
      <c r="J94" s="38">
        <f t="shared" si="5"/>
        <v>370</v>
      </c>
      <c r="K94">
        <v>30</v>
      </c>
      <c r="L94">
        <v>214</v>
      </c>
      <c r="M94">
        <v>56</v>
      </c>
      <c r="N94" s="38">
        <f t="shared" si="6"/>
        <v>300</v>
      </c>
      <c r="O94" s="54">
        <f t="shared" si="7"/>
        <v>70</v>
      </c>
      <c r="P94" s="38">
        <f t="shared" si="8"/>
        <v>61</v>
      </c>
      <c r="Q94">
        <v>7</v>
      </c>
      <c r="R94" s="38">
        <f t="shared" si="9"/>
        <v>6555</v>
      </c>
      <c r="S94" s="39">
        <f t="shared" si="10"/>
        <v>7.820886367121607</v>
      </c>
      <c r="T94" s="39">
        <f t="shared" si="11"/>
        <v>9.20104278484895</v>
      </c>
      <c r="U94" s="39">
        <f t="shared" si="12"/>
        <v>10.734549915657109</v>
      </c>
      <c r="V94" s="39">
        <f t="shared" si="13"/>
        <v>5.827327097071001</v>
      </c>
      <c r="W94" s="39">
        <f t="shared" si="14"/>
        <v>10.734549915657109</v>
      </c>
      <c r="X94" s="39">
        <f t="shared" si="15"/>
        <v>-5.827327097071001</v>
      </c>
      <c r="Y94" s="39">
        <f t="shared" si="16"/>
        <v>-1.3801564177273424</v>
      </c>
      <c r="Z94" s="39">
        <f t="shared" si="17"/>
        <v>9.354393497929767</v>
      </c>
    </row>
    <row r="95" spans="1:26" ht="12.75">
      <c r="A95">
        <v>50036</v>
      </c>
      <c r="B95" t="s">
        <v>176</v>
      </c>
      <c r="C95">
        <v>2212</v>
      </c>
      <c r="D95">
        <v>17</v>
      </c>
      <c r="E95">
        <v>21</v>
      </c>
      <c r="F95">
        <v>-4</v>
      </c>
      <c r="G95">
        <v>3</v>
      </c>
      <c r="H95">
        <v>79</v>
      </c>
      <c r="I95">
        <v>1</v>
      </c>
      <c r="J95" s="38">
        <f t="shared" si="5"/>
        <v>83</v>
      </c>
      <c r="K95">
        <v>2</v>
      </c>
      <c r="L95">
        <v>68</v>
      </c>
      <c r="M95">
        <v>6</v>
      </c>
      <c r="N95" s="38">
        <f t="shared" si="6"/>
        <v>76</v>
      </c>
      <c r="O95" s="54">
        <f t="shared" si="7"/>
        <v>7</v>
      </c>
      <c r="P95" s="38">
        <f t="shared" si="8"/>
        <v>3</v>
      </c>
      <c r="Q95">
        <v>-1</v>
      </c>
      <c r="R95" s="38">
        <f t="shared" si="9"/>
        <v>2214</v>
      </c>
      <c r="S95" s="39">
        <f t="shared" si="10"/>
        <v>7.681879801174875</v>
      </c>
      <c r="T95" s="39">
        <f t="shared" si="11"/>
        <v>9.489380930863081</v>
      </c>
      <c r="U95" s="39">
        <f t="shared" si="12"/>
        <v>3.1631269769543606</v>
      </c>
      <c r="V95" s="39">
        <f t="shared" si="13"/>
        <v>4.970628106642566</v>
      </c>
      <c r="W95" s="39">
        <f t="shared" si="14"/>
        <v>0.45187528242205155</v>
      </c>
      <c r="X95" s="39">
        <f t="shared" si="15"/>
        <v>-2.2593764121102575</v>
      </c>
      <c r="Y95" s="39">
        <f t="shared" si="16"/>
        <v>-1.8075011296882062</v>
      </c>
      <c r="Z95" s="39">
        <f t="shared" si="17"/>
        <v>1.3556258472661546</v>
      </c>
    </row>
    <row r="96" spans="1:26" ht="12.75">
      <c r="A96">
        <v>50037</v>
      </c>
      <c r="B96" t="s">
        <v>177</v>
      </c>
      <c r="C96">
        <v>5817</v>
      </c>
      <c r="D96">
        <v>36</v>
      </c>
      <c r="E96">
        <v>65</v>
      </c>
      <c r="F96">
        <v>-29</v>
      </c>
      <c r="G96">
        <v>23</v>
      </c>
      <c r="H96">
        <v>176</v>
      </c>
      <c r="I96">
        <v>6</v>
      </c>
      <c r="J96" s="38">
        <f t="shared" si="5"/>
        <v>205</v>
      </c>
      <c r="K96">
        <v>10</v>
      </c>
      <c r="L96">
        <v>173</v>
      </c>
      <c r="M96">
        <v>3</v>
      </c>
      <c r="N96" s="38">
        <f t="shared" si="6"/>
        <v>186</v>
      </c>
      <c r="O96" s="54">
        <f t="shared" si="7"/>
        <v>19</v>
      </c>
      <c r="P96" s="38">
        <f t="shared" si="8"/>
        <v>-10</v>
      </c>
      <c r="Q96">
        <v>3</v>
      </c>
      <c r="R96" s="38">
        <f t="shared" si="9"/>
        <v>5810</v>
      </c>
      <c r="S96" s="39">
        <f t="shared" si="10"/>
        <v>6.192483013675067</v>
      </c>
      <c r="T96" s="39">
        <f t="shared" si="11"/>
        <v>11.180872108024426</v>
      </c>
      <c r="U96" s="39">
        <f t="shared" si="12"/>
        <v>3.268254923884063</v>
      </c>
      <c r="V96" s="39">
        <f t="shared" si="13"/>
        <v>0.5160402511395888</v>
      </c>
      <c r="W96" s="39">
        <f t="shared" si="14"/>
        <v>2.2361744216048853</v>
      </c>
      <c r="X96" s="39">
        <f t="shared" si="15"/>
        <v>0.5160402511395888</v>
      </c>
      <c r="Y96" s="39">
        <f t="shared" si="16"/>
        <v>-4.988389094349359</v>
      </c>
      <c r="Z96" s="39">
        <f t="shared" si="17"/>
        <v>-1.7201341704652964</v>
      </c>
    </row>
    <row r="97" spans="1:26" ht="12.75">
      <c r="A97">
        <v>50038</v>
      </c>
      <c r="B97" t="s">
        <v>178</v>
      </c>
      <c r="C97">
        <v>4156</v>
      </c>
      <c r="D97">
        <v>27</v>
      </c>
      <c r="E97">
        <v>31</v>
      </c>
      <c r="F97">
        <v>-4</v>
      </c>
      <c r="G97">
        <v>43</v>
      </c>
      <c r="H97">
        <v>189</v>
      </c>
      <c r="I97">
        <v>8</v>
      </c>
      <c r="J97" s="38">
        <f t="shared" si="5"/>
        <v>240</v>
      </c>
      <c r="K97">
        <v>5</v>
      </c>
      <c r="L97">
        <v>177</v>
      </c>
      <c r="M97">
        <v>22</v>
      </c>
      <c r="N97" s="38">
        <f t="shared" si="6"/>
        <v>204</v>
      </c>
      <c r="O97" s="54">
        <f t="shared" si="7"/>
        <v>36</v>
      </c>
      <c r="P97" s="38">
        <f t="shared" si="8"/>
        <v>32</v>
      </c>
      <c r="Q97">
        <v>-4</v>
      </c>
      <c r="R97" s="38">
        <f t="shared" si="9"/>
        <v>4184</v>
      </c>
      <c r="S97" s="39">
        <f t="shared" si="10"/>
        <v>6.474820143884892</v>
      </c>
      <c r="T97" s="39">
        <f t="shared" si="11"/>
        <v>7.434052757793765</v>
      </c>
      <c r="U97" s="39">
        <f t="shared" si="12"/>
        <v>8.633093525179856</v>
      </c>
      <c r="V97" s="39">
        <f t="shared" si="13"/>
        <v>2.8776978417266186</v>
      </c>
      <c r="W97" s="39">
        <f t="shared" si="14"/>
        <v>9.112709832134293</v>
      </c>
      <c r="X97" s="39">
        <f t="shared" si="15"/>
        <v>-3.357314148681055</v>
      </c>
      <c r="Y97" s="39">
        <f t="shared" si="16"/>
        <v>-0.9592326139088729</v>
      </c>
      <c r="Z97" s="39">
        <f t="shared" si="17"/>
        <v>7.6738609112709835</v>
      </c>
    </row>
    <row r="98" spans="1:26" ht="12.75">
      <c r="A98">
        <v>50039</v>
      </c>
      <c r="B98" t="s">
        <v>179</v>
      </c>
      <c r="C98">
        <v>4834</v>
      </c>
      <c r="D98">
        <v>18</v>
      </c>
      <c r="E98">
        <v>72</v>
      </c>
      <c r="F98">
        <v>-54</v>
      </c>
      <c r="G98">
        <v>32</v>
      </c>
      <c r="H98">
        <v>70</v>
      </c>
      <c r="I98">
        <v>9</v>
      </c>
      <c r="J98" s="38">
        <f t="shared" si="5"/>
        <v>111</v>
      </c>
      <c r="K98">
        <v>21</v>
      </c>
      <c r="L98">
        <v>111</v>
      </c>
      <c r="M98">
        <v>17</v>
      </c>
      <c r="N98" s="38">
        <f t="shared" si="6"/>
        <v>149</v>
      </c>
      <c r="O98" s="54">
        <f t="shared" si="7"/>
        <v>-38</v>
      </c>
      <c r="P98" s="38">
        <f t="shared" si="8"/>
        <v>-92</v>
      </c>
      <c r="Q98">
        <v>4</v>
      </c>
      <c r="R98" s="38">
        <f t="shared" si="9"/>
        <v>4746</v>
      </c>
      <c r="S98" s="39">
        <f t="shared" si="10"/>
        <v>3.7578288100208765</v>
      </c>
      <c r="T98" s="39">
        <f t="shared" si="11"/>
        <v>15.031315240083506</v>
      </c>
      <c r="U98" s="39">
        <f t="shared" si="12"/>
        <v>-7.933194154488518</v>
      </c>
      <c r="V98" s="39">
        <f t="shared" si="13"/>
        <v>-8.559498956158663</v>
      </c>
      <c r="W98" s="39">
        <f t="shared" si="14"/>
        <v>2.2964509394572024</v>
      </c>
      <c r="X98" s="39">
        <f t="shared" si="15"/>
        <v>-1.6701461377870566</v>
      </c>
      <c r="Y98" s="39">
        <f t="shared" si="16"/>
        <v>-11.273486430062631</v>
      </c>
      <c r="Z98" s="39">
        <f t="shared" si="17"/>
        <v>-19.206680584551147</v>
      </c>
    </row>
    <row r="99" spans="1:26" ht="12.75">
      <c r="A99">
        <v>50040</v>
      </c>
      <c r="B99" t="s">
        <v>293</v>
      </c>
      <c r="C99">
        <v>6104</v>
      </c>
      <c r="D99">
        <v>32</v>
      </c>
      <c r="E99">
        <v>85</v>
      </c>
      <c r="F99">
        <v>-53</v>
      </c>
      <c r="G99">
        <v>39</v>
      </c>
      <c r="H99">
        <v>218</v>
      </c>
      <c r="I99">
        <v>6</v>
      </c>
      <c r="J99" s="38">
        <f t="shared" si="5"/>
        <v>263</v>
      </c>
      <c r="K99">
        <v>20</v>
      </c>
      <c r="L99">
        <v>186</v>
      </c>
      <c r="M99">
        <v>23</v>
      </c>
      <c r="N99" s="38">
        <f t="shared" si="6"/>
        <v>229</v>
      </c>
      <c r="O99" s="54">
        <f t="shared" si="7"/>
        <v>34</v>
      </c>
      <c r="P99" s="38">
        <f t="shared" si="8"/>
        <v>-19</v>
      </c>
      <c r="Q99">
        <v>4</v>
      </c>
      <c r="R99" s="38">
        <f t="shared" si="9"/>
        <v>6089</v>
      </c>
      <c r="S99" s="39">
        <f t="shared" si="10"/>
        <v>5.248913310916099</v>
      </c>
      <c r="T99" s="39">
        <f t="shared" si="11"/>
        <v>13.94242598212089</v>
      </c>
      <c r="U99" s="39">
        <f t="shared" si="12"/>
        <v>5.576970392848356</v>
      </c>
      <c r="V99" s="39">
        <f t="shared" si="13"/>
        <v>5.248913310916099</v>
      </c>
      <c r="W99" s="39">
        <f t="shared" si="14"/>
        <v>3.1165422783564343</v>
      </c>
      <c r="X99" s="39">
        <f t="shared" si="15"/>
        <v>-2.788485196424178</v>
      </c>
      <c r="Y99" s="39">
        <f t="shared" si="16"/>
        <v>-8.69351267120479</v>
      </c>
      <c r="Z99" s="39">
        <f t="shared" si="17"/>
        <v>-3.1165422783564343</v>
      </c>
    </row>
    <row r="100" spans="1:26" ht="12.75">
      <c r="A100">
        <v>50041</v>
      </c>
      <c r="B100" t="s">
        <v>294</v>
      </c>
      <c r="C100">
        <v>2704</v>
      </c>
      <c r="D100">
        <v>16</v>
      </c>
      <c r="E100">
        <v>33</v>
      </c>
      <c r="F100">
        <v>-17</v>
      </c>
      <c r="G100">
        <v>6</v>
      </c>
      <c r="H100">
        <v>111</v>
      </c>
      <c r="I100">
        <v>0</v>
      </c>
      <c r="J100" s="38">
        <f t="shared" si="5"/>
        <v>117</v>
      </c>
      <c r="K100">
        <v>12</v>
      </c>
      <c r="L100">
        <v>102</v>
      </c>
      <c r="M100">
        <v>0</v>
      </c>
      <c r="N100" s="38">
        <f t="shared" si="6"/>
        <v>114</v>
      </c>
      <c r="O100" s="54">
        <f t="shared" si="7"/>
        <v>3</v>
      </c>
      <c r="P100" s="38">
        <f t="shared" si="8"/>
        <v>-14</v>
      </c>
      <c r="Q100">
        <v>1</v>
      </c>
      <c r="R100" s="38">
        <f t="shared" si="9"/>
        <v>2691</v>
      </c>
      <c r="S100" s="39">
        <f t="shared" si="10"/>
        <v>5.9314179796107505</v>
      </c>
      <c r="T100" s="39">
        <f t="shared" si="11"/>
        <v>12.233549582947173</v>
      </c>
      <c r="U100" s="39">
        <f t="shared" si="12"/>
        <v>1.1121408711770158</v>
      </c>
      <c r="V100" s="39">
        <f t="shared" si="13"/>
        <v>3.336422613531047</v>
      </c>
      <c r="W100" s="39">
        <f t="shared" si="14"/>
        <v>-2.2242817423540315</v>
      </c>
      <c r="X100" s="39">
        <f t="shared" si="15"/>
        <v>0</v>
      </c>
      <c r="Y100" s="39">
        <f t="shared" si="16"/>
        <v>-6.302131603336423</v>
      </c>
      <c r="Z100" s="39">
        <f t="shared" si="17"/>
        <v>-5.189990732159407</v>
      </c>
    </row>
    <row r="101" spans="1:26" ht="12">
      <c r="A101" s="46"/>
      <c r="B101" s="46" t="s">
        <v>166</v>
      </c>
      <c r="C101" s="46">
        <f aca="true" t="shared" si="18" ref="C101:R101">SUM(C64:C100)</f>
        <v>203666</v>
      </c>
      <c r="D101" s="46">
        <f t="shared" si="18"/>
        <v>1413</v>
      </c>
      <c r="E101" s="46">
        <f t="shared" si="18"/>
        <v>2255</v>
      </c>
      <c r="F101" s="46">
        <f t="shared" si="18"/>
        <v>-842</v>
      </c>
      <c r="G101" s="46">
        <f t="shared" si="18"/>
        <v>1539</v>
      </c>
      <c r="H101" s="46">
        <f t="shared" si="18"/>
        <v>7165</v>
      </c>
      <c r="I101" s="46">
        <f t="shared" si="18"/>
        <v>255</v>
      </c>
      <c r="J101" s="46">
        <f t="shared" si="18"/>
        <v>8959</v>
      </c>
      <c r="K101" s="46">
        <f t="shared" si="18"/>
        <v>544</v>
      </c>
      <c r="L101" s="46">
        <f t="shared" si="18"/>
        <v>6727</v>
      </c>
      <c r="M101" s="46">
        <f t="shared" si="18"/>
        <v>918</v>
      </c>
      <c r="N101" s="46">
        <f t="shared" si="18"/>
        <v>8189</v>
      </c>
      <c r="O101" s="46">
        <f t="shared" si="18"/>
        <v>770</v>
      </c>
      <c r="P101" s="46">
        <f t="shared" si="18"/>
        <v>-72</v>
      </c>
      <c r="Q101" s="46">
        <f t="shared" si="18"/>
        <v>17</v>
      </c>
      <c r="R101" s="46">
        <f t="shared" si="18"/>
        <v>203611</v>
      </c>
      <c r="S101" s="47">
        <f>((D101)/((C101+R101)/2))*1000</f>
        <v>6.938766490619406</v>
      </c>
      <c r="T101" s="47">
        <f>((E101)/((C101+R101)/2))*1000</f>
        <v>11.073544540938968</v>
      </c>
      <c r="U101" s="47">
        <f>((O101)/((C101+R101)/2))*1000</f>
        <v>3.7812103310523306</v>
      </c>
      <c r="V101" s="47">
        <f>((H101-L101)/((C101+R101)/2))*1000</f>
        <v>2.150870292208988</v>
      </c>
      <c r="W101" s="47">
        <f>((G101-K101)/((C101+R101)/2))*1000</f>
        <v>4.886109453762427</v>
      </c>
      <c r="X101" s="47">
        <f>((I101-M101)/((C101+R101)/2))*1000</f>
        <v>-3.255769414919085</v>
      </c>
      <c r="Y101" s="47">
        <f>((F101)/((C101+R101)/2))*1000</f>
        <v>-4.134778050319562</v>
      </c>
      <c r="Z101" s="47">
        <f>((P101)/((C101+R101)/2))*1000</f>
        <v>-0.3535677192672309</v>
      </c>
    </row>
    <row r="103" spans="1:10" ht="63" customHeight="1">
      <c r="A103" s="64" t="s">
        <v>312</v>
      </c>
      <c r="B103" s="65"/>
      <c r="C103" s="65"/>
      <c r="D103" s="65"/>
      <c r="E103" s="65"/>
      <c r="F103" s="65"/>
      <c r="G103" s="65"/>
      <c r="H103" s="65"/>
      <c r="I103" s="65"/>
      <c r="J103" s="65"/>
    </row>
    <row r="105" ht="13.5">
      <c r="A105" s="56" t="s">
        <v>313</v>
      </c>
    </row>
    <row r="107" ht="13.5">
      <c r="A107" s="56" t="s">
        <v>323</v>
      </c>
    </row>
    <row r="110" spans="1:18" s="4" customFormat="1" ht="14.25">
      <c r="A110" s="1" t="s">
        <v>322</v>
      </c>
      <c r="B110" s="2"/>
      <c r="C110" s="3"/>
      <c r="D110" s="3"/>
      <c r="E110" s="3"/>
      <c r="F110" s="3"/>
      <c r="G110" s="3"/>
      <c r="H110" s="3"/>
      <c r="I110" s="3"/>
      <c r="J110" s="3"/>
      <c r="K110" s="3"/>
      <c r="L110" s="3"/>
      <c r="M110" s="3"/>
      <c r="N110" s="3"/>
      <c r="O110" s="3"/>
      <c r="P110" s="3"/>
      <c r="Q110" s="3"/>
      <c r="R110" s="3"/>
    </row>
    <row r="111" spans="1:18" s="7" customFormat="1" ht="7.5" customHeight="1">
      <c r="A111" s="6"/>
      <c r="C111" s="8"/>
      <c r="D111" s="8"/>
      <c r="E111" s="8"/>
      <c r="F111" s="8"/>
      <c r="G111" s="8"/>
      <c r="H111" s="8"/>
      <c r="I111" s="8"/>
      <c r="J111" s="8"/>
      <c r="K111" s="8"/>
      <c r="L111" s="8"/>
      <c r="M111" s="8"/>
      <c r="N111" s="8"/>
      <c r="O111" s="8"/>
      <c r="P111" s="8"/>
      <c r="Q111" s="8"/>
      <c r="R111" s="8"/>
    </row>
    <row r="112" spans="1:26" s="7" customFormat="1" ht="12.75" customHeight="1">
      <c r="A112" s="9"/>
      <c r="B112" s="9"/>
      <c r="C112" s="10"/>
      <c r="D112" s="11" t="s">
        <v>0</v>
      </c>
      <c r="E112" s="12"/>
      <c r="F112" s="13"/>
      <c r="G112" s="11" t="s">
        <v>1</v>
      </c>
      <c r="H112" s="12"/>
      <c r="I112" s="12"/>
      <c r="J112" s="12"/>
      <c r="K112" s="12"/>
      <c r="L112" s="12"/>
      <c r="M112" s="12"/>
      <c r="N112" s="12"/>
      <c r="O112" s="14"/>
      <c r="P112" s="10"/>
      <c r="Q112" s="77" t="s">
        <v>316</v>
      </c>
      <c r="R112" s="10"/>
      <c r="S112" s="69" t="s">
        <v>2</v>
      </c>
      <c r="T112" s="69" t="s">
        <v>3</v>
      </c>
      <c r="U112" s="66" t="s">
        <v>4</v>
      </c>
      <c r="V112" s="67"/>
      <c r="W112" s="67"/>
      <c r="X112" s="68"/>
      <c r="Y112" s="69" t="s">
        <v>6</v>
      </c>
      <c r="Z112" s="69" t="s">
        <v>5</v>
      </c>
    </row>
    <row r="113" spans="1:26" s="7" customFormat="1" ht="11.25" customHeight="1">
      <c r="A113" s="15" t="s">
        <v>280</v>
      </c>
      <c r="B113" s="15" t="s">
        <v>7</v>
      </c>
      <c r="C113" s="16" t="s">
        <v>8</v>
      </c>
      <c r="D113" s="17"/>
      <c r="E113" s="17"/>
      <c r="F113" s="17"/>
      <c r="G113" s="11" t="s">
        <v>9</v>
      </c>
      <c r="H113" s="12"/>
      <c r="I113" s="12"/>
      <c r="J113" s="13"/>
      <c r="K113" s="11" t="s">
        <v>10</v>
      </c>
      <c r="L113" s="12"/>
      <c r="M113" s="12"/>
      <c r="N113" s="13"/>
      <c r="O113" s="18"/>
      <c r="P113" s="16"/>
      <c r="Q113" s="78"/>
      <c r="R113" s="16" t="s">
        <v>8</v>
      </c>
      <c r="S113" s="70"/>
      <c r="T113" s="70"/>
      <c r="U113" s="72" t="s">
        <v>11</v>
      </c>
      <c r="V113" s="72" t="s">
        <v>12</v>
      </c>
      <c r="W113" s="72" t="s">
        <v>13</v>
      </c>
      <c r="X113" s="74" t="s">
        <v>14</v>
      </c>
      <c r="Y113" s="70"/>
      <c r="Z113" s="70"/>
    </row>
    <row r="114" spans="1:26" s="7" customFormat="1" ht="11.25" customHeight="1">
      <c r="A114" s="15" t="s">
        <v>281</v>
      </c>
      <c r="B114" s="15" t="s">
        <v>15</v>
      </c>
      <c r="C114" s="16" t="s">
        <v>16</v>
      </c>
      <c r="D114" s="19" t="s">
        <v>17</v>
      </c>
      <c r="E114" s="19" t="s">
        <v>18</v>
      </c>
      <c r="F114" s="19" t="s">
        <v>19</v>
      </c>
      <c r="G114" s="20" t="s">
        <v>20</v>
      </c>
      <c r="H114" s="20" t="s">
        <v>20</v>
      </c>
      <c r="I114" s="20" t="s">
        <v>21</v>
      </c>
      <c r="J114" s="20"/>
      <c r="K114" s="20" t="s">
        <v>22</v>
      </c>
      <c r="L114" s="20" t="s">
        <v>22</v>
      </c>
      <c r="M114" s="20" t="s">
        <v>21</v>
      </c>
      <c r="N114" s="20"/>
      <c r="O114" s="16" t="s">
        <v>19</v>
      </c>
      <c r="P114" s="16" t="s">
        <v>19</v>
      </c>
      <c r="Q114" s="78"/>
      <c r="R114" s="16" t="s">
        <v>16</v>
      </c>
      <c r="S114" s="70"/>
      <c r="T114" s="70"/>
      <c r="U114" s="73"/>
      <c r="V114" s="73"/>
      <c r="W114" s="73"/>
      <c r="X114" s="75"/>
      <c r="Y114" s="70"/>
      <c r="Z114" s="70"/>
    </row>
    <row r="115" spans="1:26" s="7" customFormat="1" ht="11.25" customHeight="1">
      <c r="A115" s="21"/>
      <c r="B115" s="21"/>
      <c r="C115" s="22" t="s">
        <v>308</v>
      </c>
      <c r="D115" s="23" t="s">
        <v>23</v>
      </c>
      <c r="E115" s="24"/>
      <c r="F115" s="24"/>
      <c r="G115" s="24" t="s">
        <v>24</v>
      </c>
      <c r="H115" s="24" t="s">
        <v>25</v>
      </c>
      <c r="I115" s="24" t="s">
        <v>26</v>
      </c>
      <c r="J115" s="24" t="s">
        <v>11</v>
      </c>
      <c r="K115" s="24" t="s">
        <v>24</v>
      </c>
      <c r="L115" s="24" t="s">
        <v>25</v>
      </c>
      <c r="M115" s="24" t="s">
        <v>27</v>
      </c>
      <c r="N115" s="24" t="s">
        <v>11</v>
      </c>
      <c r="O115" s="25"/>
      <c r="P115" s="22" t="s">
        <v>28</v>
      </c>
      <c r="Q115" s="79"/>
      <c r="R115" s="22" t="s">
        <v>307</v>
      </c>
      <c r="S115" s="71"/>
      <c r="T115" s="71"/>
      <c r="U115" s="73"/>
      <c r="V115" s="73"/>
      <c r="W115" s="73"/>
      <c r="X115" s="76"/>
      <c r="Y115" s="71"/>
      <c r="Z115" s="71"/>
    </row>
    <row r="116" spans="1:27" ht="12.75">
      <c r="A116">
        <v>50001</v>
      </c>
      <c r="B116" t="s">
        <v>147</v>
      </c>
      <c r="C116">
        <v>4340</v>
      </c>
      <c r="D116">
        <v>43</v>
      </c>
      <c r="E116">
        <v>52</v>
      </c>
      <c r="F116">
        <v>-9</v>
      </c>
      <c r="G116">
        <v>22</v>
      </c>
      <c r="H116">
        <v>198</v>
      </c>
      <c r="I116">
        <v>2</v>
      </c>
      <c r="J116" s="38">
        <f aca="true" t="shared" si="19" ref="J116:J152">SUM(G116:I116)</f>
        <v>222</v>
      </c>
      <c r="K116">
        <v>20</v>
      </c>
      <c r="L116">
        <v>141</v>
      </c>
      <c r="M116">
        <v>10</v>
      </c>
      <c r="N116" s="38">
        <f aca="true" t="shared" si="20" ref="N116:N152">SUM(K116:M116)</f>
        <v>171</v>
      </c>
      <c r="O116" s="54">
        <f>(J116-N116)</f>
        <v>51</v>
      </c>
      <c r="P116" s="38">
        <f>(F116+(O116))</f>
        <v>42</v>
      </c>
      <c r="Q116">
        <v>2</v>
      </c>
      <c r="R116" s="38">
        <f>(C116+(P116))+Q116</f>
        <v>4384</v>
      </c>
      <c r="S116" s="39">
        <f>((D116)/((C116+R116)/2))*1000</f>
        <v>9.857863365428702</v>
      </c>
      <c r="T116" s="39">
        <f>((E116)/((C116+R116)/2))*1000</f>
        <v>11.92113709307657</v>
      </c>
      <c r="U116" s="39">
        <f>((O116)/((C116+R116)/2))*1000</f>
        <v>11.691884456671252</v>
      </c>
      <c r="V116" s="39">
        <f>((H116-L116)/((C116+R116)/2))*1000</f>
        <v>13.067400275103164</v>
      </c>
      <c r="W116" s="39">
        <f>((G116-K116)/((C116+R116)/2))*1000</f>
        <v>0.4585052728106373</v>
      </c>
      <c r="X116" s="39">
        <f>((I116-M116)/((C116+R116)/2))*1000</f>
        <v>-1.8340210912425492</v>
      </c>
      <c r="Y116" s="39">
        <f>((F116)/((C116+R116)/2))*1000</f>
        <v>-2.063273727647868</v>
      </c>
      <c r="Z116" s="39">
        <f>((P116)/((C116+R116)/2))*1000</f>
        <v>9.628610729023384</v>
      </c>
      <c r="AA116" s="39"/>
    </row>
    <row r="117" spans="1:26" ht="12.75">
      <c r="A117">
        <v>50002</v>
      </c>
      <c r="B117" t="s">
        <v>148</v>
      </c>
      <c r="C117">
        <v>2847</v>
      </c>
      <c r="D117">
        <v>13</v>
      </c>
      <c r="E117">
        <v>25</v>
      </c>
      <c r="F117">
        <v>-12</v>
      </c>
      <c r="G117">
        <v>8</v>
      </c>
      <c r="H117">
        <v>86</v>
      </c>
      <c r="I117">
        <v>5</v>
      </c>
      <c r="J117" s="38">
        <f t="shared" si="19"/>
        <v>99</v>
      </c>
      <c r="K117">
        <v>3</v>
      </c>
      <c r="L117">
        <v>76</v>
      </c>
      <c r="M117">
        <v>6</v>
      </c>
      <c r="N117" s="38">
        <f t="shared" si="20"/>
        <v>85</v>
      </c>
      <c r="O117" s="54">
        <f aca="true" t="shared" si="21" ref="O117:O152">(J117-N117)</f>
        <v>14</v>
      </c>
      <c r="P117" s="38">
        <f aca="true" t="shared" si="22" ref="P117:P152">(F117+(O117))</f>
        <v>2</v>
      </c>
      <c r="Q117">
        <v>2</v>
      </c>
      <c r="R117" s="38">
        <f aca="true" t="shared" si="23" ref="R117:R152">(C117+(P117))+Q117</f>
        <v>2851</v>
      </c>
      <c r="S117" s="39">
        <f aca="true" t="shared" si="24" ref="S117:S152">((D117)/((C117+R117)/2))*1000</f>
        <v>4.563004563004563</v>
      </c>
      <c r="T117" s="39">
        <f aca="true" t="shared" si="25" ref="T117:T152">((E117)/((C117+R117)/2))*1000</f>
        <v>8.775008775008775</v>
      </c>
      <c r="U117" s="39">
        <f aca="true" t="shared" si="26" ref="U117:U152">((O117)/((C117+R117)/2))*1000</f>
        <v>4.914004914004914</v>
      </c>
      <c r="V117" s="39">
        <f aca="true" t="shared" si="27" ref="V117:V152">((H117-L117)/((C117+R117)/2))*1000</f>
        <v>3.5100035100035103</v>
      </c>
      <c r="W117" s="39">
        <f aca="true" t="shared" si="28" ref="W117:W152">((G117-K117)/((C117+R117)/2))*1000</f>
        <v>1.7550017550017551</v>
      </c>
      <c r="X117" s="39">
        <f aca="true" t="shared" si="29" ref="X117:X152">((I117-M117)/((C117+R117)/2))*1000</f>
        <v>-0.351000351000351</v>
      </c>
      <c r="Y117" s="39">
        <f aca="true" t="shared" si="30" ref="Y117:Y152">((F117)/((C117+R117)/2))*1000</f>
        <v>-4.212004212004212</v>
      </c>
      <c r="Z117" s="39">
        <f aca="true" t="shared" si="31" ref="Z117:Z152">((P117)/((C117+R117)/2))*1000</f>
        <v>0.702000702000702</v>
      </c>
    </row>
    <row r="118" spans="1:26" ht="12.75">
      <c r="A118">
        <v>50003</v>
      </c>
      <c r="B118" t="s">
        <v>149</v>
      </c>
      <c r="C118">
        <v>3272</v>
      </c>
      <c r="D118">
        <v>10</v>
      </c>
      <c r="E118">
        <v>27</v>
      </c>
      <c r="F118">
        <v>-17</v>
      </c>
      <c r="G118">
        <v>8</v>
      </c>
      <c r="H118">
        <v>121</v>
      </c>
      <c r="I118">
        <v>0</v>
      </c>
      <c r="J118" s="38">
        <f t="shared" si="19"/>
        <v>129</v>
      </c>
      <c r="K118">
        <v>3</v>
      </c>
      <c r="L118">
        <v>118</v>
      </c>
      <c r="M118">
        <v>9</v>
      </c>
      <c r="N118" s="38">
        <f t="shared" si="20"/>
        <v>130</v>
      </c>
      <c r="O118" s="54">
        <f t="shared" si="21"/>
        <v>-1</v>
      </c>
      <c r="P118" s="38">
        <f t="shared" si="22"/>
        <v>-18</v>
      </c>
      <c r="Q118">
        <v>0</v>
      </c>
      <c r="R118" s="38">
        <f t="shared" si="23"/>
        <v>3254</v>
      </c>
      <c r="S118" s="39">
        <f t="shared" si="24"/>
        <v>3.0646644192460926</v>
      </c>
      <c r="T118" s="39">
        <f t="shared" si="25"/>
        <v>8.27459393196445</v>
      </c>
      <c r="U118" s="39">
        <f t="shared" si="26"/>
        <v>-0.30646644192460926</v>
      </c>
      <c r="V118" s="39">
        <f t="shared" si="27"/>
        <v>0.9193993257738278</v>
      </c>
      <c r="W118" s="39">
        <f t="shared" si="28"/>
        <v>1.5323322096230463</v>
      </c>
      <c r="X118" s="39">
        <f t="shared" si="29"/>
        <v>-2.7581979773214833</v>
      </c>
      <c r="Y118" s="39">
        <f t="shared" si="30"/>
        <v>-5.209929512718357</v>
      </c>
      <c r="Z118" s="39">
        <f t="shared" si="31"/>
        <v>-5.516395954642967</v>
      </c>
    </row>
    <row r="119" spans="1:26" ht="12.75">
      <c r="A119">
        <v>50004</v>
      </c>
      <c r="B119" t="s">
        <v>150</v>
      </c>
      <c r="C119">
        <v>6417</v>
      </c>
      <c r="D119">
        <v>62</v>
      </c>
      <c r="E119">
        <v>57</v>
      </c>
      <c r="F119">
        <v>5</v>
      </c>
      <c r="G119">
        <v>31</v>
      </c>
      <c r="H119">
        <v>263</v>
      </c>
      <c r="I119">
        <v>2</v>
      </c>
      <c r="J119" s="38">
        <f t="shared" si="19"/>
        <v>296</v>
      </c>
      <c r="K119">
        <v>22</v>
      </c>
      <c r="L119">
        <v>232</v>
      </c>
      <c r="M119">
        <v>37</v>
      </c>
      <c r="N119" s="38">
        <f t="shared" si="20"/>
        <v>291</v>
      </c>
      <c r="O119" s="54">
        <f t="shared" si="21"/>
        <v>5</v>
      </c>
      <c r="P119" s="38">
        <f t="shared" si="22"/>
        <v>10</v>
      </c>
      <c r="Q119">
        <v>3</v>
      </c>
      <c r="R119" s="38">
        <f t="shared" si="23"/>
        <v>6430</v>
      </c>
      <c r="S119" s="39">
        <f t="shared" si="24"/>
        <v>9.652058846423289</v>
      </c>
      <c r="T119" s="39">
        <f t="shared" si="25"/>
        <v>8.873667003969798</v>
      </c>
      <c r="U119" s="39">
        <f t="shared" si="26"/>
        <v>0.7783918424534911</v>
      </c>
      <c r="V119" s="39">
        <f t="shared" si="27"/>
        <v>4.8260294232116445</v>
      </c>
      <c r="W119" s="39">
        <f t="shared" si="28"/>
        <v>1.4011053164162839</v>
      </c>
      <c r="X119" s="39">
        <f t="shared" si="29"/>
        <v>-5.448742897174437</v>
      </c>
      <c r="Y119" s="39">
        <f t="shared" si="30"/>
        <v>0.7783918424534911</v>
      </c>
      <c r="Z119" s="39">
        <f t="shared" si="31"/>
        <v>1.5567836849069823</v>
      </c>
    </row>
    <row r="120" spans="1:26" ht="12.75">
      <c r="A120">
        <v>50005</v>
      </c>
      <c r="B120" t="s">
        <v>151</v>
      </c>
      <c r="C120">
        <v>3263</v>
      </c>
      <c r="D120">
        <v>17</v>
      </c>
      <c r="E120">
        <v>26</v>
      </c>
      <c r="F120">
        <v>-9</v>
      </c>
      <c r="G120">
        <v>17</v>
      </c>
      <c r="H120">
        <v>99</v>
      </c>
      <c r="I120">
        <v>1</v>
      </c>
      <c r="J120" s="38">
        <f t="shared" si="19"/>
        <v>117</v>
      </c>
      <c r="K120">
        <v>9</v>
      </c>
      <c r="L120">
        <v>103</v>
      </c>
      <c r="M120">
        <v>9</v>
      </c>
      <c r="N120" s="38">
        <f t="shared" si="20"/>
        <v>121</v>
      </c>
      <c r="O120" s="54">
        <f t="shared" si="21"/>
        <v>-4</v>
      </c>
      <c r="P120" s="38">
        <f t="shared" si="22"/>
        <v>-13</v>
      </c>
      <c r="Q120">
        <v>1</v>
      </c>
      <c r="R120" s="38">
        <f t="shared" si="23"/>
        <v>3251</v>
      </c>
      <c r="S120" s="39">
        <f t="shared" si="24"/>
        <v>5.219527172244397</v>
      </c>
      <c r="T120" s="39">
        <f t="shared" si="25"/>
        <v>7.982806263432606</v>
      </c>
      <c r="U120" s="39">
        <f t="shared" si="26"/>
        <v>-1.2281240405280933</v>
      </c>
      <c r="V120" s="39">
        <f t="shared" si="27"/>
        <v>-1.2281240405280933</v>
      </c>
      <c r="W120" s="39">
        <f t="shared" si="28"/>
        <v>2.4562480810561866</v>
      </c>
      <c r="X120" s="39">
        <f t="shared" si="29"/>
        <v>-2.4562480810561866</v>
      </c>
      <c r="Y120" s="39">
        <f t="shared" si="30"/>
        <v>-2.76327909118821</v>
      </c>
      <c r="Z120" s="39">
        <f t="shared" si="31"/>
        <v>-3.991403131716303</v>
      </c>
    </row>
    <row r="121" spans="1:26" ht="12.75">
      <c r="A121">
        <v>50006</v>
      </c>
      <c r="B121" t="s">
        <v>152</v>
      </c>
      <c r="C121">
        <v>548</v>
      </c>
      <c r="D121">
        <v>3</v>
      </c>
      <c r="E121">
        <v>6</v>
      </c>
      <c r="F121">
        <v>-3</v>
      </c>
      <c r="G121">
        <v>0</v>
      </c>
      <c r="H121">
        <v>14</v>
      </c>
      <c r="I121">
        <v>1</v>
      </c>
      <c r="J121" s="38">
        <f t="shared" si="19"/>
        <v>15</v>
      </c>
      <c r="K121">
        <v>1</v>
      </c>
      <c r="L121">
        <v>29</v>
      </c>
      <c r="M121">
        <v>0</v>
      </c>
      <c r="N121" s="38">
        <f t="shared" si="20"/>
        <v>30</v>
      </c>
      <c r="O121" s="54">
        <f t="shared" si="21"/>
        <v>-15</v>
      </c>
      <c r="P121" s="38">
        <f t="shared" si="22"/>
        <v>-18</v>
      </c>
      <c r="Q121">
        <v>-1</v>
      </c>
      <c r="R121" s="38">
        <f t="shared" si="23"/>
        <v>529</v>
      </c>
      <c r="S121" s="39">
        <f t="shared" si="24"/>
        <v>5.571030640668524</v>
      </c>
      <c r="T121" s="39">
        <f t="shared" si="25"/>
        <v>11.142061281337048</v>
      </c>
      <c r="U121" s="39">
        <f t="shared" si="26"/>
        <v>-27.855153203342617</v>
      </c>
      <c r="V121" s="39">
        <f t="shared" si="27"/>
        <v>-27.855153203342617</v>
      </c>
      <c r="W121" s="39">
        <f t="shared" si="28"/>
        <v>-1.8570102135561746</v>
      </c>
      <c r="X121" s="39">
        <f t="shared" si="29"/>
        <v>1.8570102135561746</v>
      </c>
      <c r="Y121" s="39">
        <f t="shared" si="30"/>
        <v>-5.571030640668524</v>
      </c>
      <c r="Z121" s="39">
        <f t="shared" si="31"/>
        <v>-33.42618384401114</v>
      </c>
    </row>
    <row r="122" spans="1:26" ht="12.75">
      <c r="A122">
        <v>50008</v>
      </c>
      <c r="B122" t="s">
        <v>153</v>
      </c>
      <c r="C122">
        <v>23108</v>
      </c>
      <c r="D122">
        <v>147</v>
      </c>
      <c r="E122">
        <v>242</v>
      </c>
      <c r="F122">
        <v>-95</v>
      </c>
      <c r="G122">
        <v>87</v>
      </c>
      <c r="H122">
        <v>760</v>
      </c>
      <c r="I122">
        <v>14</v>
      </c>
      <c r="J122" s="38">
        <f t="shared" si="19"/>
        <v>861</v>
      </c>
      <c r="K122">
        <v>62</v>
      </c>
      <c r="L122">
        <v>691</v>
      </c>
      <c r="M122">
        <v>37</v>
      </c>
      <c r="N122" s="38">
        <f t="shared" si="20"/>
        <v>790</v>
      </c>
      <c r="O122" s="54">
        <f t="shared" si="21"/>
        <v>71</v>
      </c>
      <c r="P122" s="38">
        <f t="shared" si="22"/>
        <v>-24</v>
      </c>
      <c r="Q122">
        <v>-13</v>
      </c>
      <c r="R122" s="38">
        <f t="shared" si="23"/>
        <v>23071</v>
      </c>
      <c r="S122" s="39">
        <f t="shared" si="24"/>
        <v>6.366530241018645</v>
      </c>
      <c r="T122" s="39">
        <f t="shared" si="25"/>
        <v>10.480954546438857</v>
      </c>
      <c r="U122" s="39">
        <f t="shared" si="26"/>
        <v>3.0749907966824748</v>
      </c>
      <c r="V122" s="39">
        <f t="shared" si="27"/>
        <v>2.9883713376209964</v>
      </c>
      <c r="W122" s="39">
        <f t="shared" si="28"/>
        <v>1.082743238268477</v>
      </c>
      <c r="X122" s="39">
        <f t="shared" si="29"/>
        <v>-0.9961237792069989</v>
      </c>
      <c r="Y122" s="39">
        <f t="shared" si="30"/>
        <v>-4.114424305420213</v>
      </c>
      <c r="Z122" s="39">
        <f t="shared" si="31"/>
        <v>-1.039433508737738</v>
      </c>
    </row>
    <row r="123" spans="1:26" ht="12.75">
      <c r="A123">
        <v>50009</v>
      </c>
      <c r="B123" t="s">
        <v>154</v>
      </c>
      <c r="C123">
        <v>6658</v>
      </c>
      <c r="D123">
        <v>46</v>
      </c>
      <c r="E123">
        <v>79</v>
      </c>
      <c r="F123">
        <v>-33</v>
      </c>
      <c r="G123">
        <v>28</v>
      </c>
      <c r="H123">
        <v>272</v>
      </c>
      <c r="I123">
        <v>9</v>
      </c>
      <c r="J123" s="38">
        <f t="shared" si="19"/>
        <v>309</v>
      </c>
      <c r="K123">
        <v>14</v>
      </c>
      <c r="L123">
        <v>214</v>
      </c>
      <c r="M123">
        <v>33</v>
      </c>
      <c r="N123" s="38">
        <f t="shared" si="20"/>
        <v>261</v>
      </c>
      <c r="O123" s="54">
        <f t="shared" si="21"/>
        <v>48</v>
      </c>
      <c r="P123" s="38">
        <f t="shared" si="22"/>
        <v>15</v>
      </c>
      <c r="Q123">
        <v>3</v>
      </c>
      <c r="R123" s="38">
        <f t="shared" si="23"/>
        <v>6676</v>
      </c>
      <c r="S123" s="39">
        <f t="shared" si="24"/>
        <v>6.899655017249137</v>
      </c>
      <c r="T123" s="39">
        <f t="shared" si="25"/>
        <v>11.84940752962352</v>
      </c>
      <c r="U123" s="39">
        <f t="shared" si="26"/>
        <v>7.1996400179991</v>
      </c>
      <c r="V123" s="39">
        <f t="shared" si="27"/>
        <v>8.699565021748914</v>
      </c>
      <c r="W123" s="39">
        <f t="shared" si="28"/>
        <v>2.099895005249737</v>
      </c>
      <c r="X123" s="39">
        <f t="shared" si="29"/>
        <v>-3.59982000899955</v>
      </c>
      <c r="Y123" s="39">
        <f t="shared" si="30"/>
        <v>-4.949752512374381</v>
      </c>
      <c r="Z123" s="39">
        <f t="shared" si="31"/>
        <v>2.2498875056247187</v>
      </c>
    </row>
    <row r="124" spans="1:26" ht="12.75">
      <c r="A124">
        <v>50010</v>
      </c>
      <c r="B124" t="s">
        <v>155</v>
      </c>
      <c r="C124">
        <v>959</v>
      </c>
      <c r="D124">
        <v>12</v>
      </c>
      <c r="E124">
        <v>13</v>
      </c>
      <c r="F124">
        <v>-1</v>
      </c>
      <c r="G124">
        <v>5</v>
      </c>
      <c r="H124">
        <v>35</v>
      </c>
      <c r="I124">
        <v>0</v>
      </c>
      <c r="J124" s="38">
        <f t="shared" si="19"/>
        <v>40</v>
      </c>
      <c r="K124">
        <v>2</v>
      </c>
      <c r="L124">
        <v>53</v>
      </c>
      <c r="M124">
        <v>0</v>
      </c>
      <c r="N124" s="38">
        <f t="shared" si="20"/>
        <v>55</v>
      </c>
      <c r="O124" s="54">
        <f t="shared" si="21"/>
        <v>-15</v>
      </c>
      <c r="P124" s="38">
        <f t="shared" si="22"/>
        <v>-16</v>
      </c>
      <c r="Q124">
        <v>4</v>
      </c>
      <c r="R124" s="38">
        <f t="shared" si="23"/>
        <v>947</v>
      </c>
      <c r="S124" s="39">
        <f t="shared" si="24"/>
        <v>12.591815320041974</v>
      </c>
      <c r="T124" s="39">
        <f t="shared" si="25"/>
        <v>13.641133263378805</v>
      </c>
      <c r="U124" s="39">
        <f t="shared" si="26"/>
        <v>-15.739769150052464</v>
      </c>
      <c r="V124" s="39">
        <f t="shared" si="27"/>
        <v>-18.88772298006296</v>
      </c>
      <c r="W124" s="39">
        <f t="shared" si="28"/>
        <v>3.1479538300104934</v>
      </c>
      <c r="X124" s="39">
        <f t="shared" si="29"/>
        <v>0</v>
      </c>
      <c r="Y124" s="39">
        <f t="shared" si="30"/>
        <v>-1.0493179433368311</v>
      </c>
      <c r="Z124" s="39">
        <f t="shared" si="31"/>
        <v>-16.7890870933893</v>
      </c>
    </row>
    <row r="125" spans="1:26" ht="12.75">
      <c r="A125">
        <v>50011</v>
      </c>
      <c r="B125" t="s">
        <v>291</v>
      </c>
      <c r="C125">
        <v>1100</v>
      </c>
      <c r="D125">
        <v>8</v>
      </c>
      <c r="E125">
        <v>15</v>
      </c>
      <c r="F125">
        <v>-7</v>
      </c>
      <c r="G125">
        <v>15</v>
      </c>
      <c r="H125">
        <v>23</v>
      </c>
      <c r="I125">
        <v>0</v>
      </c>
      <c r="J125" s="38">
        <f t="shared" si="19"/>
        <v>38</v>
      </c>
      <c r="K125">
        <v>5</v>
      </c>
      <c r="L125">
        <v>29</v>
      </c>
      <c r="M125">
        <v>0</v>
      </c>
      <c r="N125" s="38">
        <f t="shared" si="20"/>
        <v>34</v>
      </c>
      <c r="O125" s="54">
        <f t="shared" si="21"/>
        <v>4</v>
      </c>
      <c r="P125" s="38">
        <f t="shared" si="22"/>
        <v>-3</v>
      </c>
      <c r="Q125">
        <v>1</v>
      </c>
      <c r="R125" s="38">
        <f t="shared" si="23"/>
        <v>1098</v>
      </c>
      <c r="S125" s="39">
        <f t="shared" si="24"/>
        <v>7.279344858962694</v>
      </c>
      <c r="T125" s="39">
        <f t="shared" si="25"/>
        <v>13.64877161055505</v>
      </c>
      <c r="U125" s="39">
        <f t="shared" si="26"/>
        <v>3.639672429481347</v>
      </c>
      <c r="V125" s="39">
        <f t="shared" si="27"/>
        <v>-5.45950864422202</v>
      </c>
      <c r="W125" s="39">
        <f t="shared" si="28"/>
        <v>9.099181073703367</v>
      </c>
      <c r="X125" s="39">
        <f t="shared" si="29"/>
        <v>0</v>
      </c>
      <c r="Y125" s="39">
        <f t="shared" si="30"/>
        <v>-6.369426751592357</v>
      </c>
      <c r="Z125" s="39">
        <f t="shared" si="31"/>
        <v>-2.72975432211101</v>
      </c>
    </row>
    <row r="126" spans="1:26" ht="12.75">
      <c r="A126">
        <v>50012</v>
      </c>
      <c r="B126" t="s">
        <v>156</v>
      </c>
      <c r="C126">
        <v>681</v>
      </c>
      <c r="D126">
        <v>3</v>
      </c>
      <c r="E126">
        <v>13</v>
      </c>
      <c r="F126">
        <v>-10</v>
      </c>
      <c r="G126">
        <v>6</v>
      </c>
      <c r="H126">
        <v>12</v>
      </c>
      <c r="I126">
        <v>0</v>
      </c>
      <c r="J126" s="38">
        <f t="shared" si="19"/>
        <v>18</v>
      </c>
      <c r="K126">
        <v>3</v>
      </c>
      <c r="L126">
        <v>14</v>
      </c>
      <c r="M126">
        <v>0</v>
      </c>
      <c r="N126" s="38">
        <f t="shared" si="20"/>
        <v>17</v>
      </c>
      <c r="O126" s="54">
        <f t="shared" si="21"/>
        <v>1</v>
      </c>
      <c r="P126" s="38">
        <f t="shared" si="22"/>
        <v>-9</v>
      </c>
      <c r="Q126">
        <v>0</v>
      </c>
      <c r="R126" s="38">
        <f t="shared" si="23"/>
        <v>672</v>
      </c>
      <c r="S126" s="39">
        <f t="shared" si="24"/>
        <v>4.434589800443459</v>
      </c>
      <c r="T126" s="39">
        <f t="shared" si="25"/>
        <v>19.216555801921658</v>
      </c>
      <c r="U126" s="39">
        <f t="shared" si="26"/>
        <v>1.4781966001478197</v>
      </c>
      <c r="V126" s="39">
        <f t="shared" si="27"/>
        <v>-2.9563932002956395</v>
      </c>
      <c r="W126" s="39">
        <f t="shared" si="28"/>
        <v>4.434589800443459</v>
      </c>
      <c r="X126" s="39">
        <f t="shared" si="29"/>
        <v>0</v>
      </c>
      <c r="Y126" s="39">
        <f t="shared" si="30"/>
        <v>-14.781966001478196</v>
      </c>
      <c r="Z126" s="39">
        <f t="shared" si="31"/>
        <v>-13.303769401330378</v>
      </c>
    </row>
    <row r="127" spans="1:26" ht="12.75">
      <c r="A127">
        <v>50014</v>
      </c>
      <c r="B127" t="s">
        <v>157</v>
      </c>
      <c r="C127">
        <v>1864</v>
      </c>
      <c r="D127">
        <v>6</v>
      </c>
      <c r="E127">
        <v>28</v>
      </c>
      <c r="F127">
        <v>-22</v>
      </c>
      <c r="G127">
        <v>14</v>
      </c>
      <c r="H127">
        <v>78</v>
      </c>
      <c r="I127">
        <v>0</v>
      </c>
      <c r="J127" s="38">
        <f t="shared" si="19"/>
        <v>92</v>
      </c>
      <c r="K127">
        <v>17</v>
      </c>
      <c r="L127">
        <v>76</v>
      </c>
      <c r="M127">
        <v>18</v>
      </c>
      <c r="N127" s="38">
        <f t="shared" si="20"/>
        <v>111</v>
      </c>
      <c r="O127" s="54">
        <f t="shared" si="21"/>
        <v>-19</v>
      </c>
      <c r="P127" s="38">
        <f t="shared" si="22"/>
        <v>-41</v>
      </c>
      <c r="Q127">
        <v>0</v>
      </c>
      <c r="R127" s="38">
        <f t="shared" si="23"/>
        <v>1823</v>
      </c>
      <c r="S127" s="39">
        <f t="shared" si="24"/>
        <v>3.2546786004882016</v>
      </c>
      <c r="T127" s="39">
        <f t="shared" si="25"/>
        <v>15.188500135611608</v>
      </c>
      <c r="U127" s="39">
        <f t="shared" si="26"/>
        <v>-10.306482234879306</v>
      </c>
      <c r="V127" s="39">
        <f t="shared" si="27"/>
        <v>1.0848928668294007</v>
      </c>
      <c r="W127" s="39">
        <f t="shared" si="28"/>
        <v>-1.6273393002441008</v>
      </c>
      <c r="X127" s="39">
        <f t="shared" si="29"/>
        <v>-9.764035801464605</v>
      </c>
      <c r="Y127" s="39">
        <f t="shared" si="30"/>
        <v>-11.933821535123407</v>
      </c>
      <c r="Z127" s="39">
        <f t="shared" si="31"/>
        <v>-22.240303770002715</v>
      </c>
    </row>
    <row r="128" spans="1:26" ht="12.75">
      <c r="A128">
        <v>50015</v>
      </c>
      <c r="B128" t="s">
        <v>158</v>
      </c>
      <c r="C128">
        <v>628</v>
      </c>
      <c r="D128">
        <v>0</v>
      </c>
      <c r="E128">
        <v>6</v>
      </c>
      <c r="F128">
        <v>-6</v>
      </c>
      <c r="G128">
        <v>5</v>
      </c>
      <c r="H128">
        <v>26</v>
      </c>
      <c r="I128">
        <v>0</v>
      </c>
      <c r="J128" s="38">
        <f t="shared" si="19"/>
        <v>31</v>
      </c>
      <c r="K128">
        <v>6</v>
      </c>
      <c r="L128">
        <v>19</v>
      </c>
      <c r="M128">
        <v>1</v>
      </c>
      <c r="N128" s="38">
        <f t="shared" si="20"/>
        <v>26</v>
      </c>
      <c r="O128" s="54">
        <f t="shared" si="21"/>
        <v>5</v>
      </c>
      <c r="P128" s="38">
        <f t="shared" si="22"/>
        <v>-1</v>
      </c>
      <c r="Q128">
        <v>0</v>
      </c>
      <c r="R128" s="38">
        <f t="shared" si="23"/>
        <v>627</v>
      </c>
      <c r="S128" s="39">
        <f t="shared" si="24"/>
        <v>0</v>
      </c>
      <c r="T128" s="39">
        <f t="shared" si="25"/>
        <v>9.561752988047807</v>
      </c>
      <c r="U128" s="39">
        <f t="shared" si="26"/>
        <v>7.968127490039841</v>
      </c>
      <c r="V128" s="39">
        <f t="shared" si="27"/>
        <v>11.155378486055778</v>
      </c>
      <c r="W128" s="39">
        <f t="shared" si="28"/>
        <v>-1.5936254980079683</v>
      </c>
      <c r="X128" s="39">
        <f t="shared" si="29"/>
        <v>-1.5936254980079683</v>
      </c>
      <c r="Y128" s="39">
        <f t="shared" si="30"/>
        <v>-9.561752988047807</v>
      </c>
      <c r="Z128" s="39">
        <f t="shared" si="31"/>
        <v>-1.5936254980079683</v>
      </c>
    </row>
    <row r="129" spans="1:26" ht="12.75">
      <c r="A129">
        <v>50016</v>
      </c>
      <c r="B129" t="s">
        <v>159</v>
      </c>
      <c r="C129">
        <v>677</v>
      </c>
      <c r="D129">
        <v>2</v>
      </c>
      <c r="E129">
        <v>11</v>
      </c>
      <c r="F129">
        <v>-9</v>
      </c>
      <c r="G129">
        <v>3</v>
      </c>
      <c r="H129">
        <v>16</v>
      </c>
      <c r="I129">
        <v>0</v>
      </c>
      <c r="J129" s="38">
        <f t="shared" si="19"/>
        <v>19</v>
      </c>
      <c r="K129">
        <v>3</v>
      </c>
      <c r="L129">
        <v>18</v>
      </c>
      <c r="M129">
        <v>1</v>
      </c>
      <c r="N129" s="38">
        <f t="shared" si="20"/>
        <v>22</v>
      </c>
      <c r="O129" s="54">
        <f t="shared" si="21"/>
        <v>-3</v>
      </c>
      <c r="P129" s="38">
        <f t="shared" si="22"/>
        <v>-12</v>
      </c>
      <c r="Q129">
        <v>1</v>
      </c>
      <c r="R129" s="38">
        <f t="shared" si="23"/>
        <v>666</v>
      </c>
      <c r="S129" s="39">
        <f t="shared" si="24"/>
        <v>2.9784065524944157</v>
      </c>
      <c r="T129" s="39">
        <f t="shared" si="25"/>
        <v>16.381236038719287</v>
      </c>
      <c r="U129" s="39">
        <f t="shared" si="26"/>
        <v>-4.467609828741623</v>
      </c>
      <c r="V129" s="39">
        <f t="shared" si="27"/>
        <v>-2.9784065524944157</v>
      </c>
      <c r="W129" s="39">
        <f t="shared" si="28"/>
        <v>0</v>
      </c>
      <c r="X129" s="39">
        <f t="shared" si="29"/>
        <v>-1.4892032762472078</v>
      </c>
      <c r="Y129" s="39">
        <f t="shared" si="30"/>
        <v>-13.402829486224869</v>
      </c>
      <c r="Z129" s="39">
        <f t="shared" si="31"/>
        <v>-17.870439314966493</v>
      </c>
    </row>
    <row r="130" spans="1:26" ht="12.75">
      <c r="A130">
        <v>50019</v>
      </c>
      <c r="B130" t="s">
        <v>292</v>
      </c>
      <c r="C130">
        <v>836</v>
      </c>
      <c r="D130">
        <v>5</v>
      </c>
      <c r="E130">
        <v>19</v>
      </c>
      <c r="F130">
        <v>-14</v>
      </c>
      <c r="G130">
        <v>9</v>
      </c>
      <c r="H130">
        <v>21</v>
      </c>
      <c r="I130">
        <v>0</v>
      </c>
      <c r="J130" s="38">
        <f t="shared" si="19"/>
        <v>30</v>
      </c>
      <c r="K130">
        <v>2</v>
      </c>
      <c r="L130">
        <v>21</v>
      </c>
      <c r="M130">
        <v>0</v>
      </c>
      <c r="N130" s="38">
        <f t="shared" si="20"/>
        <v>23</v>
      </c>
      <c r="O130" s="54">
        <f t="shared" si="21"/>
        <v>7</v>
      </c>
      <c r="P130" s="38">
        <f t="shared" si="22"/>
        <v>-7</v>
      </c>
      <c r="Q130">
        <v>0</v>
      </c>
      <c r="R130" s="38">
        <f t="shared" si="23"/>
        <v>829</v>
      </c>
      <c r="S130" s="39">
        <f t="shared" si="24"/>
        <v>6.006006006006006</v>
      </c>
      <c r="T130" s="39">
        <f t="shared" si="25"/>
        <v>22.822822822822822</v>
      </c>
      <c r="U130" s="39">
        <f t="shared" si="26"/>
        <v>8.408408408408409</v>
      </c>
      <c r="V130" s="39">
        <f t="shared" si="27"/>
        <v>0</v>
      </c>
      <c r="W130" s="39">
        <f t="shared" si="28"/>
        <v>8.408408408408409</v>
      </c>
      <c r="X130" s="39">
        <f t="shared" si="29"/>
        <v>0</v>
      </c>
      <c r="Y130" s="39">
        <f t="shared" si="30"/>
        <v>-16.816816816816818</v>
      </c>
      <c r="Z130" s="39">
        <f t="shared" si="31"/>
        <v>-8.408408408408409</v>
      </c>
    </row>
    <row r="131" spans="1:26" ht="12.75">
      <c r="A131">
        <v>50020</v>
      </c>
      <c r="B131" t="s">
        <v>160</v>
      </c>
      <c r="C131">
        <v>1102</v>
      </c>
      <c r="D131">
        <v>5</v>
      </c>
      <c r="E131">
        <v>16</v>
      </c>
      <c r="F131">
        <v>-11</v>
      </c>
      <c r="G131">
        <v>2</v>
      </c>
      <c r="H131">
        <v>55</v>
      </c>
      <c r="I131">
        <v>1</v>
      </c>
      <c r="J131" s="38">
        <f t="shared" si="19"/>
        <v>58</v>
      </c>
      <c r="K131">
        <v>2</v>
      </c>
      <c r="L131">
        <v>60</v>
      </c>
      <c r="M131">
        <v>1</v>
      </c>
      <c r="N131" s="38">
        <f t="shared" si="20"/>
        <v>63</v>
      </c>
      <c r="O131" s="54">
        <f t="shared" si="21"/>
        <v>-5</v>
      </c>
      <c r="P131" s="38">
        <f t="shared" si="22"/>
        <v>-16</v>
      </c>
      <c r="Q131">
        <v>0</v>
      </c>
      <c r="R131" s="38">
        <f t="shared" si="23"/>
        <v>1086</v>
      </c>
      <c r="S131" s="39">
        <f t="shared" si="24"/>
        <v>4.570383912248629</v>
      </c>
      <c r="T131" s="39">
        <f t="shared" si="25"/>
        <v>14.625228519195613</v>
      </c>
      <c r="U131" s="39">
        <f t="shared" si="26"/>
        <v>-4.570383912248629</v>
      </c>
      <c r="V131" s="39">
        <f t="shared" si="27"/>
        <v>-4.570383912248629</v>
      </c>
      <c r="W131" s="39">
        <f t="shared" si="28"/>
        <v>0</v>
      </c>
      <c r="X131" s="39">
        <f t="shared" si="29"/>
        <v>0</v>
      </c>
      <c r="Y131" s="39">
        <f t="shared" si="30"/>
        <v>-10.054844606946984</v>
      </c>
      <c r="Z131" s="39">
        <f t="shared" si="31"/>
        <v>-14.625228519195613</v>
      </c>
    </row>
    <row r="132" spans="1:26" ht="12.75">
      <c r="A132">
        <v>50021</v>
      </c>
      <c r="B132" t="s">
        <v>161</v>
      </c>
      <c r="C132">
        <v>369</v>
      </c>
      <c r="D132">
        <v>1</v>
      </c>
      <c r="E132">
        <v>3</v>
      </c>
      <c r="F132">
        <v>-2</v>
      </c>
      <c r="G132">
        <v>3</v>
      </c>
      <c r="H132">
        <v>16</v>
      </c>
      <c r="I132">
        <v>1</v>
      </c>
      <c r="J132" s="38">
        <f t="shared" si="19"/>
        <v>20</v>
      </c>
      <c r="K132">
        <v>2</v>
      </c>
      <c r="L132">
        <v>11</v>
      </c>
      <c r="M132">
        <v>0</v>
      </c>
      <c r="N132" s="38">
        <f t="shared" si="20"/>
        <v>13</v>
      </c>
      <c r="O132" s="54">
        <f t="shared" si="21"/>
        <v>7</v>
      </c>
      <c r="P132" s="38">
        <f t="shared" si="22"/>
        <v>5</v>
      </c>
      <c r="Q132">
        <v>0</v>
      </c>
      <c r="R132" s="38">
        <f t="shared" si="23"/>
        <v>374</v>
      </c>
      <c r="S132" s="39">
        <f t="shared" si="24"/>
        <v>2.6917900403768504</v>
      </c>
      <c r="T132" s="39">
        <f t="shared" si="25"/>
        <v>8.075370121130552</v>
      </c>
      <c r="U132" s="39">
        <f t="shared" si="26"/>
        <v>18.842530282637956</v>
      </c>
      <c r="V132" s="39">
        <f t="shared" si="27"/>
        <v>13.458950201884253</v>
      </c>
      <c r="W132" s="39">
        <f t="shared" si="28"/>
        <v>2.6917900403768504</v>
      </c>
      <c r="X132" s="39">
        <f t="shared" si="29"/>
        <v>2.6917900403768504</v>
      </c>
      <c r="Y132" s="39">
        <f t="shared" si="30"/>
        <v>-5.383580080753701</v>
      </c>
      <c r="Z132" s="39">
        <f t="shared" si="31"/>
        <v>13.458950201884253</v>
      </c>
    </row>
    <row r="133" spans="1:26" ht="12.75">
      <c r="A133">
        <v>50022</v>
      </c>
      <c r="B133" t="s">
        <v>162</v>
      </c>
      <c r="C133">
        <v>5635</v>
      </c>
      <c r="D133">
        <v>35</v>
      </c>
      <c r="E133">
        <v>57</v>
      </c>
      <c r="F133">
        <v>-22</v>
      </c>
      <c r="G133">
        <v>33</v>
      </c>
      <c r="H133">
        <v>198</v>
      </c>
      <c r="I133">
        <v>0</v>
      </c>
      <c r="J133" s="38">
        <f t="shared" si="19"/>
        <v>231</v>
      </c>
      <c r="K133">
        <v>14</v>
      </c>
      <c r="L133">
        <v>182</v>
      </c>
      <c r="M133">
        <v>18</v>
      </c>
      <c r="N133" s="38">
        <f t="shared" si="20"/>
        <v>214</v>
      </c>
      <c r="O133" s="54">
        <f t="shared" si="21"/>
        <v>17</v>
      </c>
      <c r="P133" s="38">
        <f t="shared" si="22"/>
        <v>-5</v>
      </c>
      <c r="Q133">
        <v>-12</v>
      </c>
      <c r="R133" s="38">
        <f t="shared" si="23"/>
        <v>5618</v>
      </c>
      <c r="S133" s="39">
        <f t="shared" si="24"/>
        <v>6.220563405314138</v>
      </c>
      <c r="T133" s="39">
        <f t="shared" si="25"/>
        <v>10.130631831511597</v>
      </c>
      <c r="U133" s="39">
        <f t="shared" si="26"/>
        <v>3.0214165111525815</v>
      </c>
      <c r="V133" s="39">
        <f t="shared" si="27"/>
        <v>2.8436861281436063</v>
      </c>
      <c r="W133" s="39">
        <f t="shared" si="28"/>
        <v>3.376877277170532</v>
      </c>
      <c r="X133" s="39">
        <f t="shared" si="29"/>
        <v>-3.1991468941615566</v>
      </c>
      <c r="Y133" s="39">
        <f t="shared" si="30"/>
        <v>-3.9100684261974585</v>
      </c>
      <c r="Z133" s="39">
        <f t="shared" si="31"/>
        <v>-0.888651915044877</v>
      </c>
    </row>
    <row r="134" spans="1:26" ht="12.75">
      <c r="A134">
        <v>50023</v>
      </c>
      <c r="B134" t="s">
        <v>163</v>
      </c>
      <c r="C134">
        <v>313</v>
      </c>
      <c r="D134">
        <v>3</v>
      </c>
      <c r="E134">
        <v>6</v>
      </c>
      <c r="F134">
        <v>-3</v>
      </c>
      <c r="G134">
        <v>2</v>
      </c>
      <c r="H134">
        <v>24</v>
      </c>
      <c r="I134">
        <v>0</v>
      </c>
      <c r="J134" s="38">
        <f t="shared" si="19"/>
        <v>26</v>
      </c>
      <c r="K134">
        <v>3</v>
      </c>
      <c r="L134">
        <v>13</v>
      </c>
      <c r="M134">
        <v>0</v>
      </c>
      <c r="N134" s="38">
        <f t="shared" si="20"/>
        <v>16</v>
      </c>
      <c r="O134" s="54">
        <f t="shared" si="21"/>
        <v>10</v>
      </c>
      <c r="P134" s="38">
        <f t="shared" si="22"/>
        <v>7</v>
      </c>
      <c r="Q134">
        <v>1</v>
      </c>
      <c r="R134" s="38">
        <f t="shared" si="23"/>
        <v>321</v>
      </c>
      <c r="S134" s="39">
        <f t="shared" si="24"/>
        <v>9.46372239747634</v>
      </c>
      <c r="T134" s="39">
        <f t="shared" si="25"/>
        <v>18.92744479495268</v>
      </c>
      <c r="U134" s="39">
        <f t="shared" si="26"/>
        <v>31.545741324921135</v>
      </c>
      <c r="V134" s="39">
        <f t="shared" si="27"/>
        <v>34.70031545741325</v>
      </c>
      <c r="W134" s="39">
        <f t="shared" si="28"/>
        <v>-3.1545741324921135</v>
      </c>
      <c r="X134" s="39">
        <f t="shared" si="29"/>
        <v>0</v>
      </c>
      <c r="Y134" s="39">
        <f t="shared" si="30"/>
        <v>-9.46372239747634</v>
      </c>
      <c r="Z134" s="39">
        <f t="shared" si="31"/>
        <v>22.082018927444796</v>
      </c>
    </row>
    <row r="135" spans="1:26" ht="12.75">
      <c r="A135">
        <v>50024</v>
      </c>
      <c r="B135" t="s">
        <v>164</v>
      </c>
      <c r="C135">
        <v>2363</v>
      </c>
      <c r="D135">
        <v>13</v>
      </c>
      <c r="E135">
        <v>35</v>
      </c>
      <c r="F135">
        <v>-22</v>
      </c>
      <c r="G135">
        <v>15</v>
      </c>
      <c r="H135">
        <v>61</v>
      </c>
      <c r="I135">
        <v>0</v>
      </c>
      <c r="J135" s="38">
        <f t="shared" si="19"/>
        <v>76</v>
      </c>
      <c r="K135">
        <v>5</v>
      </c>
      <c r="L135">
        <v>38</v>
      </c>
      <c r="M135">
        <v>2</v>
      </c>
      <c r="N135" s="38">
        <f t="shared" si="20"/>
        <v>45</v>
      </c>
      <c r="O135" s="54">
        <f t="shared" si="21"/>
        <v>31</v>
      </c>
      <c r="P135" s="38">
        <f t="shared" si="22"/>
        <v>9</v>
      </c>
      <c r="Q135">
        <v>1</v>
      </c>
      <c r="R135" s="38">
        <f t="shared" si="23"/>
        <v>2373</v>
      </c>
      <c r="S135" s="39">
        <f t="shared" si="24"/>
        <v>5.489864864864865</v>
      </c>
      <c r="T135" s="39">
        <f t="shared" si="25"/>
        <v>14.780405405405405</v>
      </c>
      <c r="U135" s="39">
        <f t="shared" si="26"/>
        <v>13.091216216216216</v>
      </c>
      <c r="V135" s="39">
        <f t="shared" si="27"/>
        <v>9.712837837837837</v>
      </c>
      <c r="W135" s="39">
        <f t="shared" si="28"/>
        <v>4.222972972972973</v>
      </c>
      <c r="X135" s="39">
        <f t="shared" si="29"/>
        <v>-0.8445945945945946</v>
      </c>
      <c r="Y135" s="39">
        <f t="shared" si="30"/>
        <v>-9.29054054054054</v>
      </c>
      <c r="Z135" s="39">
        <f t="shared" si="31"/>
        <v>3.800675675675676</v>
      </c>
    </row>
    <row r="136" spans="1:26" ht="12.75">
      <c r="A136">
        <v>50025</v>
      </c>
      <c r="B136" t="s">
        <v>165</v>
      </c>
      <c r="C136">
        <v>2438</v>
      </c>
      <c r="D136">
        <v>15</v>
      </c>
      <c r="E136">
        <v>30</v>
      </c>
      <c r="F136">
        <v>-15</v>
      </c>
      <c r="G136">
        <v>10</v>
      </c>
      <c r="H136">
        <v>69</v>
      </c>
      <c r="I136">
        <v>0</v>
      </c>
      <c r="J136" s="38">
        <f t="shared" si="19"/>
        <v>79</v>
      </c>
      <c r="K136">
        <v>4</v>
      </c>
      <c r="L136">
        <v>62</v>
      </c>
      <c r="M136">
        <v>3</v>
      </c>
      <c r="N136" s="38">
        <f t="shared" si="20"/>
        <v>69</v>
      </c>
      <c r="O136" s="54">
        <f t="shared" si="21"/>
        <v>10</v>
      </c>
      <c r="P136" s="38">
        <f t="shared" si="22"/>
        <v>-5</v>
      </c>
      <c r="Q136">
        <v>0</v>
      </c>
      <c r="R136" s="38">
        <f t="shared" si="23"/>
        <v>2433</v>
      </c>
      <c r="S136" s="39">
        <f t="shared" si="24"/>
        <v>6.158899609936358</v>
      </c>
      <c r="T136" s="39">
        <f t="shared" si="25"/>
        <v>12.317799219872716</v>
      </c>
      <c r="U136" s="39">
        <f t="shared" si="26"/>
        <v>4.105933073290905</v>
      </c>
      <c r="V136" s="39">
        <f t="shared" si="27"/>
        <v>2.874153151303634</v>
      </c>
      <c r="W136" s="39">
        <f t="shared" si="28"/>
        <v>2.463559843974543</v>
      </c>
      <c r="X136" s="39">
        <f t="shared" si="29"/>
        <v>-1.2317799219872716</v>
      </c>
      <c r="Y136" s="39">
        <f t="shared" si="30"/>
        <v>-6.158899609936358</v>
      </c>
      <c r="Z136" s="39">
        <f t="shared" si="31"/>
        <v>-2.0529665366454526</v>
      </c>
    </row>
    <row r="137" spans="1:26" ht="12.75">
      <c r="A137">
        <v>50026</v>
      </c>
      <c r="B137" t="s">
        <v>166</v>
      </c>
      <c r="C137">
        <v>46925</v>
      </c>
      <c r="D137">
        <v>286</v>
      </c>
      <c r="E137">
        <v>598</v>
      </c>
      <c r="F137">
        <v>-312</v>
      </c>
      <c r="G137">
        <v>486</v>
      </c>
      <c r="H137">
        <v>1560</v>
      </c>
      <c r="I137">
        <v>54</v>
      </c>
      <c r="J137" s="38">
        <f t="shared" si="19"/>
        <v>2100</v>
      </c>
      <c r="K137">
        <v>124</v>
      </c>
      <c r="L137">
        <v>1484</v>
      </c>
      <c r="M137">
        <v>163</v>
      </c>
      <c r="N137" s="38">
        <f t="shared" si="20"/>
        <v>1771</v>
      </c>
      <c r="O137" s="54">
        <f t="shared" si="21"/>
        <v>329</v>
      </c>
      <c r="P137" s="38">
        <f t="shared" si="22"/>
        <v>17</v>
      </c>
      <c r="Q137">
        <v>-28</v>
      </c>
      <c r="R137" s="38">
        <f t="shared" si="23"/>
        <v>46914</v>
      </c>
      <c r="S137" s="39">
        <f t="shared" si="24"/>
        <v>6.095546627734737</v>
      </c>
      <c r="T137" s="39">
        <f t="shared" si="25"/>
        <v>12.745233857990813</v>
      </c>
      <c r="U137" s="39">
        <f t="shared" si="26"/>
        <v>7.012009931904645</v>
      </c>
      <c r="V137" s="39">
        <f t="shared" si="27"/>
        <v>1.6197956073700701</v>
      </c>
      <c r="W137" s="39">
        <f t="shared" si="28"/>
        <v>7.715342235104807</v>
      </c>
      <c r="X137" s="39">
        <f t="shared" si="29"/>
        <v>-2.323127910570232</v>
      </c>
      <c r="Y137" s="39">
        <f t="shared" si="30"/>
        <v>-6.6496872302560766</v>
      </c>
      <c r="Z137" s="39">
        <f t="shared" si="31"/>
        <v>0.3623227016485683</v>
      </c>
    </row>
    <row r="138" spans="1:26" ht="12.75">
      <c r="A138">
        <v>50027</v>
      </c>
      <c r="B138" t="s">
        <v>167</v>
      </c>
      <c r="C138">
        <v>2842</v>
      </c>
      <c r="D138">
        <v>19</v>
      </c>
      <c r="E138">
        <v>49</v>
      </c>
      <c r="F138">
        <v>-30</v>
      </c>
      <c r="G138">
        <v>35</v>
      </c>
      <c r="H138">
        <v>59</v>
      </c>
      <c r="I138">
        <v>2</v>
      </c>
      <c r="J138" s="38">
        <f t="shared" si="19"/>
        <v>96</v>
      </c>
      <c r="K138">
        <v>11</v>
      </c>
      <c r="L138">
        <v>64</v>
      </c>
      <c r="M138">
        <v>5</v>
      </c>
      <c r="N138" s="38">
        <f t="shared" si="20"/>
        <v>80</v>
      </c>
      <c r="O138" s="54">
        <f t="shared" si="21"/>
        <v>16</v>
      </c>
      <c r="P138" s="38">
        <f t="shared" si="22"/>
        <v>-14</v>
      </c>
      <c r="Q138">
        <v>6</v>
      </c>
      <c r="R138" s="38">
        <f t="shared" si="23"/>
        <v>2834</v>
      </c>
      <c r="S138" s="39">
        <f t="shared" si="24"/>
        <v>6.694855532064834</v>
      </c>
      <c r="T138" s="39">
        <f t="shared" si="25"/>
        <v>17.265680056377732</v>
      </c>
      <c r="U138" s="39">
        <f t="shared" si="26"/>
        <v>5.637773079633545</v>
      </c>
      <c r="V138" s="39">
        <f t="shared" si="27"/>
        <v>-1.7618040873854828</v>
      </c>
      <c r="W138" s="39">
        <f t="shared" si="28"/>
        <v>8.456659619450317</v>
      </c>
      <c r="X138" s="39">
        <f t="shared" si="29"/>
        <v>-1.0570824524312896</v>
      </c>
      <c r="Y138" s="39">
        <f t="shared" si="30"/>
        <v>-10.570824524312897</v>
      </c>
      <c r="Z138" s="39">
        <f t="shared" si="31"/>
        <v>-4.933051444679352</v>
      </c>
    </row>
    <row r="139" spans="1:26" ht="12.75">
      <c r="A139">
        <v>50028</v>
      </c>
      <c r="B139" t="s">
        <v>168</v>
      </c>
      <c r="C139">
        <v>7891</v>
      </c>
      <c r="D139">
        <v>72</v>
      </c>
      <c r="E139">
        <v>77</v>
      </c>
      <c r="F139">
        <v>-5</v>
      </c>
      <c r="G139">
        <v>39</v>
      </c>
      <c r="H139">
        <v>307</v>
      </c>
      <c r="I139">
        <v>3</v>
      </c>
      <c r="J139" s="38">
        <f t="shared" si="19"/>
        <v>349</v>
      </c>
      <c r="K139">
        <v>23</v>
      </c>
      <c r="L139">
        <v>275</v>
      </c>
      <c r="M139">
        <v>5</v>
      </c>
      <c r="N139" s="38">
        <f t="shared" si="20"/>
        <v>303</v>
      </c>
      <c r="O139" s="54">
        <f t="shared" si="21"/>
        <v>46</v>
      </c>
      <c r="P139" s="38">
        <f t="shared" si="22"/>
        <v>41</v>
      </c>
      <c r="Q139">
        <v>2</v>
      </c>
      <c r="R139" s="38">
        <f t="shared" si="23"/>
        <v>7934</v>
      </c>
      <c r="S139" s="39">
        <f t="shared" si="24"/>
        <v>9.09952606635071</v>
      </c>
      <c r="T139" s="39">
        <f t="shared" si="25"/>
        <v>9.731437598736179</v>
      </c>
      <c r="U139" s="39">
        <f t="shared" si="26"/>
        <v>5.8135860979462874</v>
      </c>
      <c r="V139" s="39">
        <f t="shared" si="27"/>
        <v>4.044233807266983</v>
      </c>
      <c r="W139" s="39">
        <f t="shared" si="28"/>
        <v>2.0221169036334916</v>
      </c>
      <c r="X139" s="39">
        <f t="shared" si="29"/>
        <v>-0.25276461295418645</v>
      </c>
      <c r="Y139" s="39">
        <f t="shared" si="30"/>
        <v>-0.6319115323854659</v>
      </c>
      <c r="Z139" s="39">
        <f t="shared" si="31"/>
        <v>5.181674565560821</v>
      </c>
    </row>
    <row r="140" spans="1:26" ht="12.75">
      <c r="A140">
        <v>50029</v>
      </c>
      <c r="B140" t="s">
        <v>169</v>
      </c>
      <c r="C140">
        <v>14818</v>
      </c>
      <c r="D140">
        <v>111</v>
      </c>
      <c r="E140">
        <v>201</v>
      </c>
      <c r="F140">
        <v>-90</v>
      </c>
      <c r="G140">
        <v>135</v>
      </c>
      <c r="H140">
        <v>508</v>
      </c>
      <c r="I140">
        <v>2</v>
      </c>
      <c r="J140" s="38">
        <f t="shared" si="19"/>
        <v>645</v>
      </c>
      <c r="K140">
        <v>45</v>
      </c>
      <c r="L140">
        <v>418</v>
      </c>
      <c r="M140">
        <v>13</v>
      </c>
      <c r="N140" s="38">
        <f t="shared" si="20"/>
        <v>476</v>
      </c>
      <c r="O140" s="54">
        <f t="shared" si="21"/>
        <v>169</v>
      </c>
      <c r="P140" s="38">
        <f t="shared" si="22"/>
        <v>79</v>
      </c>
      <c r="Q140">
        <v>0</v>
      </c>
      <c r="R140" s="38">
        <f t="shared" si="23"/>
        <v>14897</v>
      </c>
      <c r="S140" s="39">
        <f t="shared" si="24"/>
        <v>7.470974255426552</v>
      </c>
      <c r="T140" s="39">
        <f t="shared" si="25"/>
        <v>13.52852094901565</v>
      </c>
      <c r="U140" s="39">
        <f t="shared" si="26"/>
        <v>11.374726569072859</v>
      </c>
      <c r="V140" s="39">
        <f t="shared" si="27"/>
        <v>6.057546693589097</v>
      </c>
      <c r="W140" s="39">
        <f t="shared" si="28"/>
        <v>6.057546693589097</v>
      </c>
      <c r="X140" s="39">
        <f t="shared" si="29"/>
        <v>-0.740366818105334</v>
      </c>
      <c r="Y140" s="39">
        <f t="shared" si="30"/>
        <v>-6.057546693589097</v>
      </c>
      <c r="Z140" s="39">
        <f t="shared" si="31"/>
        <v>5.317179875483763</v>
      </c>
    </row>
    <row r="141" spans="1:26" ht="12.75">
      <c r="A141">
        <v>50030</v>
      </c>
      <c r="B141" t="s">
        <v>170</v>
      </c>
      <c r="C141">
        <v>809</v>
      </c>
      <c r="D141">
        <v>7</v>
      </c>
      <c r="E141">
        <v>13</v>
      </c>
      <c r="F141">
        <v>-6</v>
      </c>
      <c r="G141">
        <v>2</v>
      </c>
      <c r="H141">
        <v>41</v>
      </c>
      <c r="I141">
        <v>1</v>
      </c>
      <c r="J141" s="38">
        <f t="shared" si="19"/>
        <v>44</v>
      </c>
      <c r="K141">
        <v>6</v>
      </c>
      <c r="L141">
        <v>52</v>
      </c>
      <c r="M141">
        <v>0</v>
      </c>
      <c r="N141" s="38">
        <f t="shared" si="20"/>
        <v>58</v>
      </c>
      <c r="O141" s="54">
        <f t="shared" si="21"/>
        <v>-14</v>
      </c>
      <c r="P141" s="38">
        <f t="shared" si="22"/>
        <v>-20</v>
      </c>
      <c r="Q141">
        <v>-2</v>
      </c>
      <c r="R141" s="38">
        <f t="shared" si="23"/>
        <v>787</v>
      </c>
      <c r="S141" s="39">
        <f t="shared" si="24"/>
        <v>8.771929824561402</v>
      </c>
      <c r="T141" s="39">
        <f t="shared" si="25"/>
        <v>16.290726817042607</v>
      </c>
      <c r="U141" s="39">
        <f t="shared" si="26"/>
        <v>-17.543859649122805</v>
      </c>
      <c r="V141" s="39">
        <f t="shared" si="27"/>
        <v>-13.784461152882205</v>
      </c>
      <c r="W141" s="39">
        <f t="shared" si="28"/>
        <v>-5.012531328320802</v>
      </c>
      <c r="X141" s="39">
        <f t="shared" si="29"/>
        <v>1.2531328320802004</v>
      </c>
      <c r="Y141" s="39">
        <f t="shared" si="30"/>
        <v>-7.518796992481203</v>
      </c>
      <c r="Z141" s="39">
        <f t="shared" si="31"/>
        <v>-25.062656641604008</v>
      </c>
    </row>
    <row r="142" spans="1:26" ht="12.75">
      <c r="A142">
        <v>50031</v>
      </c>
      <c r="B142" t="s">
        <v>171</v>
      </c>
      <c r="C142">
        <v>15842</v>
      </c>
      <c r="D142">
        <v>104</v>
      </c>
      <c r="E142">
        <v>184</v>
      </c>
      <c r="F142">
        <v>-80</v>
      </c>
      <c r="G142">
        <v>78</v>
      </c>
      <c r="H142">
        <v>535</v>
      </c>
      <c r="I142">
        <v>2</v>
      </c>
      <c r="J142" s="38">
        <f t="shared" si="19"/>
        <v>615</v>
      </c>
      <c r="K142">
        <v>35</v>
      </c>
      <c r="L142">
        <v>461</v>
      </c>
      <c r="M142">
        <v>12</v>
      </c>
      <c r="N142" s="38">
        <f t="shared" si="20"/>
        <v>508</v>
      </c>
      <c r="O142" s="54">
        <f t="shared" si="21"/>
        <v>107</v>
      </c>
      <c r="P142" s="38">
        <f t="shared" si="22"/>
        <v>27</v>
      </c>
      <c r="Q142">
        <v>11</v>
      </c>
      <c r="R142" s="38">
        <f t="shared" si="23"/>
        <v>15880</v>
      </c>
      <c r="S142" s="39">
        <f t="shared" si="24"/>
        <v>6.556963621461446</v>
      </c>
      <c r="T142" s="39">
        <f t="shared" si="25"/>
        <v>11.600781791816406</v>
      </c>
      <c r="U142" s="39">
        <f t="shared" si="26"/>
        <v>6.7461068028497575</v>
      </c>
      <c r="V142" s="39">
        <f t="shared" si="27"/>
        <v>4.665531807578337</v>
      </c>
      <c r="W142" s="39">
        <f t="shared" si="28"/>
        <v>2.71105226656579</v>
      </c>
      <c r="X142" s="39">
        <f t="shared" si="29"/>
        <v>-0.6304772712943698</v>
      </c>
      <c r="Y142" s="39">
        <f t="shared" si="30"/>
        <v>-5.0438181703549585</v>
      </c>
      <c r="Z142" s="39">
        <f t="shared" si="31"/>
        <v>1.7022886324947986</v>
      </c>
    </row>
    <row r="143" spans="1:26" ht="12.75">
      <c r="A143">
        <v>50032</v>
      </c>
      <c r="B143" t="s">
        <v>172</v>
      </c>
      <c r="C143">
        <v>14197</v>
      </c>
      <c r="D143">
        <v>96</v>
      </c>
      <c r="E143">
        <v>177</v>
      </c>
      <c r="F143">
        <v>-81</v>
      </c>
      <c r="G143">
        <v>75</v>
      </c>
      <c r="H143">
        <v>371</v>
      </c>
      <c r="I143">
        <v>13</v>
      </c>
      <c r="J143" s="38">
        <f t="shared" si="19"/>
        <v>459</v>
      </c>
      <c r="K143">
        <v>26</v>
      </c>
      <c r="L143">
        <v>375</v>
      </c>
      <c r="M143">
        <v>32</v>
      </c>
      <c r="N143" s="38">
        <f t="shared" si="20"/>
        <v>433</v>
      </c>
      <c r="O143" s="54">
        <f t="shared" si="21"/>
        <v>26</v>
      </c>
      <c r="P143" s="38">
        <f t="shared" si="22"/>
        <v>-55</v>
      </c>
      <c r="Q143">
        <v>2</v>
      </c>
      <c r="R143" s="38">
        <f t="shared" si="23"/>
        <v>14144</v>
      </c>
      <c r="S143" s="39">
        <f t="shared" si="24"/>
        <v>6.774637451042659</v>
      </c>
      <c r="T143" s="39">
        <f t="shared" si="25"/>
        <v>12.490737800359904</v>
      </c>
      <c r="U143" s="39">
        <f t="shared" si="26"/>
        <v>1.83479764299072</v>
      </c>
      <c r="V143" s="39">
        <f t="shared" si="27"/>
        <v>-0.2822765604601108</v>
      </c>
      <c r="W143" s="39">
        <f t="shared" si="28"/>
        <v>3.457887865636357</v>
      </c>
      <c r="X143" s="39">
        <f t="shared" si="29"/>
        <v>-1.3408136621855262</v>
      </c>
      <c r="Y143" s="39">
        <f t="shared" si="30"/>
        <v>-5.7161003493172435</v>
      </c>
      <c r="Z143" s="39">
        <f t="shared" si="31"/>
        <v>-3.8813027063265233</v>
      </c>
    </row>
    <row r="144" spans="1:26" ht="12.75">
      <c r="A144">
        <v>50033</v>
      </c>
      <c r="B144" t="s">
        <v>173</v>
      </c>
      <c r="C144">
        <v>7187</v>
      </c>
      <c r="D144">
        <v>62</v>
      </c>
      <c r="E144">
        <v>88</v>
      </c>
      <c r="F144">
        <v>-26</v>
      </c>
      <c r="G144">
        <v>81</v>
      </c>
      <c r="H144">
        <v>221</v>
      </c>
      <c r="I144">
        <v>1</v>
      </c>
      <c r="J144" s="38">
        <f t="shared" si="19"/>
        <v>303</v>
      </c>
      <c r="K144">
        <v>18</v>
      </c>
      <c r="L144">
        <v>222</v>
      </c>
      <c r="M144">
        <v>29</v>
      </c>
      <c r="N144" s="38">
        <f t="shared" si="20"/>
        <v>269</v>
      </c>
      <c r="O144" s="54">
        <f t="shared" si="21"/>
        <v>34</v>
      </c>
      <c r="P144" s="38">
        <f t="shared" si="22"/>
        <v>8</v>
      </c>
      <c r="Q144">
        <v>-2</v>
      </c>
      <c r="R144" s="38">
        <f t="shared" si="23"/>
        <v>7193</v>
      </c>
      <c r="S144" s="39">
        <f t="shared" si="24"/>
        <v>8.6230876216968</v>
      </c>
      <c r="T144" s="39">
        <f t="shared" si="25"/>
        <v>12.23922114047288</v>
      </c>
      <c r="U144" s="39">
        <f t="shared" si="26"/>
        <v>4.728789986091794</v>
      </c>
      <c r="V144" s="39">
        <f t="shared" si="27"/>
        <v>-0.13908205841446455</v>
      </c>
      <c r="W144" s="39">
        <f t="shared" si="28"/>
        <v>8.762169680111267</v>
      </c>
      <c r="X144" s="39">
        <f t="shared" si="29"/>
        <v>-3.894297635605007</v>
      </c>
      <c r="Y144" s="39">
        <f t="shared" si="30"/>
        <v>-3.6161335187760777</v>
      </c>
      <c r="Z144" s="39">
        <f t="shared" si="31"/>
        <v>1.1126564673157164</v>
      </c>
    </row>
    <row r="145" spans="1:26" ht="12.75">
      <c r="A145">
        <v>50034</v>
      </c>
      <c r="B145" t="s">
        <v>174</v>
      </c>
      <c r="C145">
        <v>806</v>
      </c>
      <c r="D145">
        <v>5</v>
      </c>
      <c r="E145">
        <v>13</v>
      </c>
      <c r="F145">
        <v>-8</v>
      </c>
      <c r="G145">
        <v>5</v>
      </c>
      <c r="H145">
        <v>32</v>
      </c>
      <c r="I145">
        <v>1</v>
      </c>
      <c r="J145" s="38">
        <f t="shared" si="19"/>
        <v>38</v>
      </c>
      <c r="K145">
        <v>1</v>
      </c>
      <c r="L145">
        <v>25</v>
      </c>
      <c r="M145">
        <v>0</v>
      </c>
      <c r="N145" s="38">
        <f t="shared" si="20"/>
        <v>26</v>
      </c>
      <c r="O145" s="54">
        <f t="shared" si="21"/>
        <v>12</v>
      </c>
      <c r="P145" s="38">
        <f t="shared" si="22"/>
        <v>4</v>
      </c>
      <c r="Q145">
        <v>0</v>
      </c>
      <c r="R145" s="38">
        <f t="shared" si="23"/>
        <v>810</v>
      </c>
      <c r="S145" s="39">
        <f t="shared" si="24"/>
        <v>6.188118811881188</v>
      </c>
      <c r="T145" s="39">
        <f t="shared" si="25"/>
        <v>16.08910891089109</v>
      </c>
      <c r="U145" s="39">
        <f t="shared" si="26"/>
        <v>14.85148514851485</v>
      </c>
      <c r="V145" s="39">
        <f t="shared" si="27"/>
        <v>8.663366336633665</v>
      </c>
      <c r="W145" s="39">
        <f t="shared" si="28"/>
        <v>4.9504950495049505</v>
      </c>
      <c r="X145" s="39">
        <f t="shared" si="29"/>
        <v>1.2376237623762376</v>
      </c>
      <c r="Y145" s="39">
        <f t="shared" si="30"/>
        <v>-9.900990099009901</v>
      </c>
      <c r="Z145" s="39">
        <f t="shared" si="31"/>
        <v>4.9504950495049505</v>
      </c>
    </row>
    <row r="146" spans="1:26" ht="12.75">
      <c r="A146">
        <v>50035</v>
      </c>
      <c r="B146" t="s">
        <v>175</v>
      </c>
      <c r="C146">
        <v>6614</v>
      </c>
      <c r="D146">
        <v>49</v>
      </c>
      <c r="E146">
        <v>55</v>
      </c>
      <c r="F146">
        <v>-6</v>
      </c>
      <c r="G146">
        <v>74</v>
      </c>
      <c r="H146">
        <v>254</v>
      </c>
      <c r="I146">
        <v>14</v>
      </c>
      <c r="J146" s="38">
        <f t="shared" si="19"/>
        <v>342</v>
      </c>
      <c r="K146">
        <v>21</v>
      </c>
      <c r="L146">
        <v>221</v>
      </c>
      <c r="M146">
        <v>32</v>
      </c>
      <c r="N146" s="38">
        <f t="shared" si="20"/>
        <v>274</v>
      </c>
      <c r="O146" s="54">
        <f t="shared" si="21"/>
        <v>68</v>
      </c>
      <c r="P146" s="38">
        <f t="shared" si="22"/>
        <v>62</v>
      </c>
      <c r="Q146">
        <v>-4</v>
      </c>
      <c r="R146" s="38">
        <f t="shared" si="23"/>
        <v>6672</v>
      </c>
      <c r="S146" s="39">
        <f t="shared" si="24"/>
        <v>7.37618545837724</v>
      </c>
      <c r="T146" s="39">
        <f t="shared" si="25"/>
        <v>8.279391841035677</v>
      </c>
      <c r="U146" s="39">
        <f t="shared" si="26"/>
        <v>10.236339003462291</v>
      </c>
      <c r="V146" s="39">
        <f t="shared" si="27"/>
        <v>4.967635104621406</v>
      </c>
      <c r="W146" s="39">
        <f t="shared" si="28"/>
        <v>7.978323046816198</v>
      </c>
      <c r="X146" s="39">
        <f t="shared" si="29"/>
        <v>-2.7096191479753124</v>
      </c>
      <c r="Y146" s="39">
        <f t="shared" si="30"/>
        <v>-0.9032063826584374</v>
      </c>
      <c r="Z146" s="39">
        <f t="shared" si="31"/>
        <v>9.333132620803854</v>
      </c>
    </row>
    <row r="147" spans="1:26" ht="12.75">
      <c r="A147">
        <v>50036</v>
      </c>
      <c r="B147" t="s">
        <v>176</v>
      </c>
      <c r="C147">
        <v>2284</v>
      </c>
      <c r="D147">
        <v>14</v>
      </c>
      <c r="E147">
        <v>36</v>
      </c>
      <c r="F147">
        <v>-22</v>
      </c>
      <c r="G147">
        <v>6</v>
      </c>
      <c r="H147">
        <v>67</v>
      </c>
      <c r="I147">
        <v>2</v>
      </c>
      <c r="J147" s="38">
        <f t="shared" si="19"/>
        <v>75</v>
      </c>
      <c r="K147">
        <v>2</v>
      </c>
      <c r="L147">
        <v>61</v>
      </c>
      <c r="M147">
        <v>2</v>
      </c>
      <c r="N147" s="38">
        <f t="shared" si="20"/>
        <v>65</v>
      </c>
      <c r="O147" s="54">
        <f t="shared" si="21"/>
        <v>10</v>
      </c>
      <c r="P147" s="38">
        <f t="shared" si="22"/>
        <v>-12</v>
      </c>
      <c r="Q147">
        <v>0</v>
      </c>
      <c r="R147" s="38">
        <f t="shared" si="23"/>
        <v>2272</v>
      </c>
      <c r="S147" s="39">
        <f t="shared" si="24"/>
        <v>6.145741878841089</v>
      </c>
      <c r="T147" s="39">
        <f t="shared" si="25"/>
        <v>15.803336259877087</v>
      </c>
      <c r="U147" s="39">
        <f t="shared" si="26"/>
        <v>4.389815627743635</v>
      </c>
      <c r="V147" s="39">
        <f t="shared" si="27"/>
        <v>2.633889376646181</v>
      </c>
      <c r="W147" s="39">
        <f t="shared" si="28"/>
        <v>1.7559262510974538</v>
      </c>
      <c r="X147" s="39">
        <f t="shared" si="29"/>
        <v>0</v>
      </c>
      <c r="Y147" s="39">
        <f t="shared" si="30"/>
        <v>-9.657594381035997</v>
      </c>
      <c r="Z147" s="39">
        <f t="shared" si="31"/>
        <v>-5.267778753292362</v>
      </c>
    </row>
    <row r="148" spans="1:26" ht="12.75">
      <c r="A148">
        <v>50037</v>
      </c>
      <c r="B148" t="s">
        <v>177</v>
      </c>
      <c r="C148">
        <v>6199</v>
      </c>
      <c r="D148">
        <v>33</v>
      </c>
      <c r="E148">
        <v>71</v>
      </c>
      <c r="F148">
        <v>-38</v>
      </c>
      <c r="G148">
        <v>22</v>
      </c>
      <c r="H148">
        <v>179</v>
      </c>
      <c r="I148">
        <v>2</v>
      </c>
      <c r="J148" s="38">
        <f t="shared" si="19"/>
        <v>203</v>
      </c>
      <c r="K148">
        <v>9</v>
      </c>
      <c r="L148">
        <v>195</v>
      </c>
      <c r="M148">
        <v>1</v>
      </c>
      <c r="N148" s="38">
        <f t="shared" si="20"/>
        <v>205</v>
      </c>
      <c r="O148" s="54">
        <f t="shared" si="21"/>
        <v>-2</v>
      </c>
      <c r="P148" s="38">
        <f t="shared" si="22"/>
        <v>-40</v>
      </c>
      <c r="Q148">
        <v>0</v>
      </c>
      <c r="R148" s="38">
        <f t="shared" si="23"/>
        <v>6159</v>
      </c>
      <c r="S148" s="39">
        <f t="shared" si="24"/>
        <v>5.340670011328694</v>
      </c>
      <c r="T148" s="39">
        <f t="shared" si="25"/>
        <v>11.49053244861628</v>
      </c>
      <c r="U148" s="39">
        <f t="shared" si="26"/>
        <v>-0.3236769703835572</v>
      </c>
      <c r="V148" s="39">
        <f t="shared" si="27"/>
        <v>-2.5894157630684576</v>
      </c>
      <c r="W148" s="39">
        <f t="shared" si="28"/>
        <v>2.103900307493122</v>
      </c>
      <c r="X148" s="39">
        <f t="shared" si="29"/>
        <v>0.1618384851917786</v>
      </c>
      <c r="Y148" s="39">
        <f t="shared" si="30"/>
        <v>-6.149862437287587</v>
      </c>
      <c r="Z148" s="39">
        <f t="shared" si="31"/>
        <v>-6.4735394076711446</v>
      </c>
    </row>
    <row r="149" spans="1:26" ht="12.75">
      <c r="A149">
        <v>50038</v>
      </c>
      <c r="B149" t="s">
        <v>178</v>
      </c>
      <c r="C149">
        <v>4425</v>
      </c>
      <c r="D149">
        <v>33</v>
      </c>
      <c r="E149">
        <v>41</v>
      </c>
      <c r="F149">
        <v>-8</v>
      </c>
      <c r="G149">
        <v>37</v>
      </c>
      <c r="H149">
        <v>219</v>
      </c>
      <c r="I149">
        <v>3</v>
      </c>
      <c r="J149" s="38">
        <f t="shared" si="19"/>
        <v>259</v>
      </c>
      <c r="K149">
        <v>14</v>
      </c>
      <c r="L149">
        <v>184</v>
      </c>
      <c r="M149">
        <v>15</v>
      </c>
      <c r="N149" s="38">
        <f t="shared" si="20"/>
        <v>213</v>
      </c>
      <c r="O149" s="54">
        <f t="shared" si="21"/>
        <v>46</v>
      </c>
      <c r="P149" s="38">
        <f t="shared" si="22"/>
        <v>38</v>
      </c>
      <c r="Q149">
        <v>0</v>
      </c>
      <c r="R149" s="38">
        <f t="shared" si="23"/>
        <v>4463</v>
      </c>
      <c r="S149" s="39">
        <f t="shared" si="24"/>
        <v>7.425742574257425</v>
      </c>
      <c r="T149" s="39">
        <f t="shared" si="25"/>
        <v>9.225922592259225</v>
      </c>
      <c r="U149" s="39">
        <f t="shared" si="26"/>
        <v>10.351035103510352</v>
      </c>
      <c r="V149" s="39">
        <f t="shared" si="27"/>
        <v>7.875787578757875</v>
      </c>
      <c r="W149" s="39">
        <f t="shared" si="28"/>
        <v>5.175517551755176</v>
      </c>
      <c r="X149" s="39">
        <f t="shared" si="29"/>
        <v>-2.7002700270027002</v>
      </c>
      <c r="Y149" s="39">
        <f t="shared" si="30"/>
        <v>-1.8001800180018002</v>
      </c>
      <c r="Z149" s="39">
        <f t="shared" si="31"/>
        <v>8.550855085508552</v>
      </c>
    </row>
    <row r="150" spans="1:26" ht="12.75">
      <c r="A150">
        <v>50039</v>
      </c>
      <c r="B150" t="s">
        <v>179</v>
      </c>
      <c r="C150">
        <v>5336</v>
      </c>
      <c r="D150">
        <v>25</v>
      </c>
      <c r="E150">
        <v>98</v>
      </c>
      <c r="F150">
        <v>-73</v>
      </c>
      <c r="G150">
        <v>35</v>
      </c>
      <c r="H150">
        <v>75</v>
      </c>
      <c r="I150">
        <v>5</v>
      </c>
      <c r="J150" s="38">
        <f t="shared" si="19"/>
        <v>115</v>
      </c>
      <c r="K150">
        <v>34</v>
      </c>
      <c r="L150">
        <v>91</v>
      </c>
      <c r="M150">
        <v>18</v>
      </c>
      <c r="N150" s="38">
        <f t="shared" si="20"/>
        <v>143</v>
      </c>
      <c r="O150" s="54">
        <f t="shared" si="21"/>
        <v>-28</v>
      </c>
      <c r="P150" s="38">
        <f t="shared" si="22"/>
        <v>-101</v>
      </c>
      <c r="Q150">
        <v>1</v>
      </c>
      <c r="R150" s="38">
        <f t="shared" si="23"/>
        <v>5236</v>
      </c>
      <c r="S150" s="39">
        <f t="shared" si="24"/>
        <v>4.729474082482028</v>
      </c>
      <c r="T150" s="39">
        <f t="shared" si="25"/>
        <v>18.539538403329548</v>
      </c>
      <c r="U150" s="39">
        <f t="shared" si="26"/>
        <v>-5.297010972379871</v>
      </c>
      <c r="V150" s="39">
        <f t="shared" si="27"/>
        <v>-3.026863412788498</v>
      </c>
      <c r="W150" s="39">
        <f t="shared" si="28"/>
        <v>0.18917896329928113</v>
      </c>
      <c r="X150" s="39">
        <f t="shared" si="29"/>
        <v>-2.4593265228906542</v>
      </c>
      <c r="Y150" s="39">
        <f t="shared" si="30"/>
        <v>-13.810064320847523</v>
      </c>
      <c r="Z150" s="39">
        <f t="shared" si="31"/>
        <v>-19.107075293227393</v>
      </c>
    </row>
    <row r="151" spans="1:26" ht="12.75">
      <c r="A151">
        <v>50040</v>
      </c>
      <c r="B151" t="s">
        <v>293</v>
      </c>
      <c r="C151">
        <v>6306</v>
      </c>
      <c r="D151">
        <v>31</v>
      </c>
      <c r="E151">
        <v>92</v>
      </c>
      <c r="F151">
        <v>-61</v>
      </c>
      <c r="G151">
        <v>31</v>
      </c>
      <c r="H151">
        <v>187</v>
      </c>
      <c r="I151">
        <v>2</v>
      </c>
      <c r="J151" s="38">
        <f t="shared" si="19"/>
        <v>220</v>
      </c>
      <c r="K151">
        <v>11</v>
      </c>
      <c r="L151">
        <v>176</v>
      </c>
      <c r="M151">
        <v>11</v>
      </c>
      <c r="N151" s="38">
        <f t="shared" si="20"/>
        <v>198</v>
      </c>
      <c r="O151" s="54">
        <f t="shared" si="21"/>
        <v>22</v>
      </c>
      <c r="P151" s="38">
        <f t="shared" si="22"/>
        <v>-39</v>
      </c>
      <c r="Q151">
        <v>7</v>
      </c>
      <c r="R151" s="38">
        <f t="shared" si="23"/>
        <v>6274</v>
      </c>
      <c r="S151" s="39">
        <f t="shared" si="24"/>
        <v>4.92845786963434</v>
      </c>
      <c r="T151" s="39">
        <f t="shared" si="25"/>
        <v>14.626391096979331</v>
      </c>
      <c r="U151" s="39">
        <f t="shared" si="26"/>
        <v>3.497615262321145</v>
      </c>
      <c r="V151" s="39">
        <f t="shared" si="27"/>
        <v>1.7488076311605725</v>
      </c>
      <c r="W151" s="39">
        <f t="shared" si="28"/>
        <v>3.179650238473768</v>
      </c>
      <c r="X151" s="39">
        <f t="shared" si="29"/>
        <v>-1.4308426073131955</v>
      </c>
      <c r="Y151" s="39">
        <f t="shared" si="30"/>
        <v>-9.697933227344992</v>
      </c>
      <c r="Z151" s="39">
        <f t="shared" si="31"/>
        <v>-6.200317965023848</v>
      </c>
    </row>
    <row r="152" spans="1:26" ht="12.75">
      <c r="A152">
        <v>50041</v>
      </c>
      <c r="B152" t="s">
        <v>294</v>
      </c>
      <c r="C152">
        <v>2735</v>
      </c>
      <c r="D152">
        <v>15</v>
      </c>
      <c r="E152">
        <v>32</v>
      </c>
      <c r="F152">
        <v>-17</v>
      </c>
      <c r="G152">
        <v>7</v>
      </c>
      <c r="H152">
        <v>97</v>
      </c>
      <c r="I152">
        <v>0</v>
      </c>
      <c r="J152" s="38">
        <f t="shared" si="19"/>
        <v>104</v>
      </c>
      <c r="K152">
        <v>7</v>
      </c>
      <c r="L152">
        <v>86</v>
      </c>
      <c r="M152">
        <v>0</v>
      </c>
      <c r="N152" s="38">
        <f t="shared" si="20"/>
        <v>93</v>
      </c>
      <c r="O152" s="54">
        <f t="shared" si="21"/>
        <v>11</v>
      </c>
      <c r="P152" s="38">
        <f t="shared" si="22"/>
        <v>-6</v>
      </c>
      <c r="Q152">
        <v>0</v>
      </c>
      <c r="R152" s="38">
        <f t="shared" si="23"/>
        <v>2729</v>
      </c>
      <c r="S152" s="39">
        <f t="shared" si="24"/>
        <v>5.490483162518302</v>
      </c>
      <c r="T152" s="39">
        <f t="shared" si="25"/>
        <v>11.71303074670571</v>
      </c>
      <c r="U152" s="39">
        <f t="shared" si="26"/>
        <v>4.026354319180088</v>
      </c>
      <c r="V152" s="39">
        <f t="shared" si="27"/>
        <v>4.026354319180088</v>
      </c>
      <c r="W152" s="39">
        <f t="shared" si="28"/>
        <v>0</v>
      </c>
      <c r="X152" s="39">
        <f t="shared" si="29"/>
        <v>0</v>
      </c>
      <c r="Y152" s="39">
        <f t="shared" si="30"/>
        <v>-6.222547584187408</v>
      </c>
      <c r="Z152" s="39">
        <f t="shared" si="31"/>
        <v>-2.1961932650073206</v>
      </c>
    </row>
    <row r="153" spans="1:26" ht="12">
      <c r="A153" s="46"/>
      <c r="B153" s="46" t="s">
        <v>166</v>
      </c>
      <c r="C153" s="46">
        <f aca="true" t="shared" si="32" ref="C153:R153">SUM(C116:C152)</f>
        <v>214634</v>
      </c>
      <c r="D153" s="46">
        <f t="shared" si="32"/>
        <v>1411</v>
      </c>
      <c r="E153" s="46">
        <f t="shared" si="32"/>
        <v>2591</v>
      </c>
      <c r="F153" s="46">
        <f t="shared" si="32"/>
        <v>-1180</v>
      </c>
      <c r="G153" s="46">
        <f t="shared" si="32"/>
        <v>1471</v>
      </c>
      <c r="H153" s="46">
        <f t="shared" si="32"/>
        <v>7159</v>
      </c>
      <c r="I153" s="46">
        <f t="shared" si="32"/>
        <v>143</v>
      </c>
      <c r="J153" s="46">
        <f t="shared" si="32"/>
        <v>8773</v>
      </c>
      <c r="K153" s="46">
        <f t="shared" si="32"/>
        <v>589</v>
      </c>
      <c r="L153" s="46">
        <f t="shared" si="32"/>
        <v>6590</v>
      </c>
      <c r="M153" s="46">
        <f t="shared" si="32"/>
        <v>523</v>
      </c>
      <c r="N153" s="46">
        <f t="shared" si="32"/>
        <v>7702</v>
      </c>
      <c r="O153" s="46">
        <f t="shared" si="32"/>
        <v>1071</v>
      </c>
      <c r="P153" s="46">
        <f t="shared" si="32"/>
        <v>-109</v>
      </c>
      <c r="Q153" s="46">
        <f t="shared" si="32"/>
        <v>-14</v>
      </c>
      <c r="R153" s="46">
        <f t="shared" si="32"/>
        <v>214511</v>
      </c>
      <c r="S153" s="47">
        <f>((D153)/((C153+R153)/2))*1000</f>
        <v>6.575865966048772</v>
      </c>
      <c r="T153" s="47">
        <f>((E153)/((C153+R153)/2))*1000</f>
        <v>12.075172727166809</v>
      </c>
      <c r="U153" s="47">
        <f>((O153)/((C153+R153)/2))*1000</f>
        <v>4.991319950133405</v>
      </c>
      <c r="V153" s="47">
        <f>((H153-L153)/((C153+R153)/2))*1000</f>
        <v>2.6517843619289514</v>
      </c>
      <c r="W153" s="47">
        <f>((G153-K153)/((C153+R153)/2))*1000</f>
        <v>4.1104987824628045</v>
      </c>
      <c r="X153" s="47">
        <f>((I153-M153)/((C153+R153)/2))*1000</f>
        <v>-1.7709631942583508</v>
      </c>
      <c r="Y153" s="47">
        <f>((F153)/((C153+R153)/2))*1000</f>
        <v>-5.499306761118038</v>
      </c>
      <c r="Z153" s="47">
        <f>((P153)/((C153+R153)/2))*1000</f>
        <v>-0.5079868109846322</v>
      </c>
    </row>
    <row r="155" spans="1:10" ht="63" customHeight="1">
      <c r="A155" s="64" t="s">
        <v>312</v>
      </c>
      <c r="B155" s="65"/>
      <c r="C155" s="65"/>
      <c r="D155" s="65"/>
      <c r="E155" s="65"/>
      <c r="F155" s="65"/>
      <c r="G155" s="65"/>
      <c r="H155" s="65"/>
      <c r="I155" s="65"/>
      <c r="J155" s="65"/>
    </row>
    <row r="157" ht="13.5">
      <c r="A157" s="56" t="s">
        <v>313</v>
      </c>
    </row>
    <row r="159" ht="13.5">
      <c r="A159" s="56" t="s">
        <v>323</v>
      </c>
    </row>
  </sheetData>
  <mergeCells count="33">
    <mergeCell ref="Z3:Z6"/>
    <mergeCell ref="Y3:Y6"/>
    <mergeCell ref="U4:U6"/>
    <mergeCell ref="V4:V6"/>
    <mergeCell ref="W4:W6"/>
    <mergeCell ref="X4:X6"/>
    <mergeCell ref="Q3:Q6"/>
    <mergeCell ref="S3:S6"/>
    <mergeCell ref="T3:T6"/>
    <mergeCell ref="U3:X3"/>
    <mergeCell ref="A47:J47"/>
    <mergeCell ref="Q60:Q63"/>
    <mergeCell ref="S60:S63"/>
    <mergeCell ref="T60:T63"/>
    <mergeCell ref="U60:X60"/>
    <mergeCell ref="Y60:Y63"/>
    <mergeCell ref="Z60:Z63"/>
    <mergeCell ref="U61:U63"/>
    <mergeCell ref="V61:V63"/>
    <mergeCell ref="W61:W63"/>
    <mergeCell ref="X61:X63"/>
    <mergeCell ref="A103:J103"/>
    <mergeCell ref="Q112:Q115"/>
    <mergeCell ref="S112:S115"/>
    <mergeCell ref="T112:T115"/>
    <mergeCell ref="A155:J155"/>
    <mergeCell ref="U112:X112"/>
    <mergeCell ref="Y112:Y115"/>
    <mergeCell ref="Z112:Z115"/>
    <mergeCell ref="U113:U115"/>
    <mergeCell ref="V113:V115"/>
    <mergeCell ref="W113:W115"/>
    <mergeCell ref="X113:X115"/>
  </mergeCells>
  <printOptions/>
  <pageMargins left="0.26" right="0.21" top="0.31" bottom="0.29" header="0.2" footer="0.2"/>
  <pageSetup fitToHeight="1" fitToWidth="1" horizontalDpi="600" verticalDpi="600" orientation="landscape" paperSize="9" scale="72" r:id="rId1"/>
</worksheet>
</file>

<file path=xl/worksheets/sheet8.xml><?xml version="1.0" encoding="utf-8"?>
<worksheet xmlns="http://schemas.openxmlformats.org/spreadsheetml/2006/main" xmlns:r="http://schemas.openxmlformats.org/officeDocument/2006/relationships">
  <sheetPr>
    <pageSetUpPr fitToPage="1"/>
  </sheetPr>
  <dimension ref="A1:AA108"/>
  <sheetViews>
    <sheetView workbookViewId="0" topLeftCell="A65">
      <selection activeCell="AB35" sqref="AB35"/>
    </sheetView>
  </sheetViews>
  <sheetFormatPr defaultColWidth="9.140625" defaultRowHeight="12.75"/>
  <cols>
    <col min="1" max="1" width="5.8515625" style="37" customWidth="1"/>
    <col min="2" max="2" width="19.28125" style="37" bestFit="1" customWidth="1"/>
    <col min="3" max="3" width="10.140625" style="37" bestFit="1" customWidth="1"/>
    <col min="4" max="4" width="13.140625" style="37" customWidth="1"/>
    <col min="5" max="5" width="6.421875" style="37" customWidth="1"/>
    <col min="6" max="6" width="8.00390625" style="37" customWidth="1"/>
    <col min="7" max="7" width="5.57421875" style="37" bestFit="1" customWidth="1"/>
    <col min="8" max="8" width="6.57421875" style="37" bestFit="1" customWidth="1"/>
    <col min="9" max="9" width="6.00390625" style="37" bestFit="1" customWidth="1"/>
    <col min="10" max="10" width="6.421875" style="37" bestFit="1" customWidth="1"/>
    <col min="11" max="11" width="5.57421875" style="37" bestFit="1" customWidth="1"/>
    <col min="12" max="12" width="6.57421875" style="37" bestFit="1" customWidth="1"/>
    <col min="13" max="13" width="8.28125" style="37" bestFit="1" customWidth="1"/>
    <col min="14" max="14" width="5.8515625" style="37" bestFit="1" customWidth="1"/>
    <col min="15" max="15" width="9.8515625" style="37" customWidth="1"/>
    <col min="16" max="17" width="10.28125" style="37" customWidth="1"/>
    <col min="18" max="18" width="10.140625" style="37" bestFit="1" customWidth="1"/>
    <col min="19" max="19" width="7.7109375" style="37" customWidth="1"/>
    <col min="20" max="20" width="7.8515625" style="37" customWidth="1"/>
    <col min="21" max="21" width="6.00390625" style="37" bestFit="1" customWidth="1"/>
    <col min="22" max="22" width="6.57421875" style="37" bestFit="1" customWidth="1"/>
    <col min="23" max="23" width="5.7109375" style="37" bestFit="1" customWidth="1"/>
    <col min="24" max="24" width="7.28125" style="37" bestFit="1" customWidth="1"/>
    <col min="25" max="25" width="7.57421875" style="37" customWidth="1"/>
    <col min="26" max="26" width="7.28125" style="37" customWidth="1"/>
    <col min="27" max="16384" width="9.140625" style="37" customWidth="1"/>
  </cols>
  <sheetData>
    <row r="1" spans="1:18" s="4" customFormat="1" ht="14.25">
      <c r="A1" s="1" t="s">
        <v>334</v>
      </c>
      <c r="B1" s="2"/>
      <c r="C1" s="3"/>
      <c r="D1" s="3"/>
      <c r="E1" s="3"/>
      <c r="F1" s="3"/>
      <c r="G1" s="3"/>
      <c r="H1" s="3"/>
      <c r="I1" s="3"/>
      <c r="J1" s="3"/>
      <c r="K1" s="3"/>
      <c r="L1" s="3"/>
      <c r="M1" s="3"/>
      <c r="N1" s="3"/>
      <c r="O1" s="3"/>
      <c r="P1" s="3"/>
      <c r="Q1" s="3"/>
      <c r="R1" s="3"/>
    </row>
    <row r="2" spans="1:18" s="4" customFormat="1" ht="12">
      <c r="A2" s="5"/>
      <c r="B2" s="2"/>
      <c r="C2" s="3"/>
      <c r="D2" s="3"/>
      <c r="E2" s="3"/>
      <c r="F2" s="3"/>
      <c r="G2" s="3"/>
      <c r="H2" s="3"/>
      <c r="I2" s="3"/>
      <c r="J2" s="3"/>
      <c r="K2" s="3"/>
      <c r="L2" s="3"/>
      <c r="M2" s="3"/>
      <c r="N2" s="3"/>
      <c r="O2" s="3"/>
      <c r="P2" s="3"/>
      <c r="Q2" s="3"/>
      <c r="R2" s="3"/>
    </row>
    <row r="3" spans="1:18" s="7" customFormat="1" ht="12">
      <c r="A3" s="6"/>
      <c r="C3" s="8"/>
      <c r="D3" s="8"/>
      <c r="E3" s="8"/>
      <c r="F3" s="8"/>
      <c r="G3" s="8"/>
      <c r="H3" s="8"/>
      <c r="I3" s="8"/>
      <c r="J3" s="8"/>
      <c r="K3" s="8"/>
      <c r="L3" s="8"/>
      <c r="M3" s="8"/>
      <c r="N3" s="8"/>
      <c r="O3" s="8"/>
      <c r="P3" s="8"/>
      <c r="Q3" s="8"/>
      <c r="R3" s="8"/>
    </row>
    <row r="4" spans="1:26" s="7" customFormat="1" ht="12.75" customHeight="1">
      <c r="A4" s="9"/>
      <c r="B4" s="9"/>
      <c r="C4" s="10"/>
      <c r="D4" s="11" t="s">
        <v>0</v>
      </c>
      <c r="E4" s="12"/>
      <c r="F4" s="13"/>
      <c r="G4" s="11" t="s">
        <v>1</v>
      </c>
      <c r="H4" s="12"/>
      <c r="I4" s="12"/>
      <c r="J4" s="12"/>
      <c r="K4" s="12"/>
      <c r="L4" s="12"/>
      <c r="M4" s="12"/>
      <c r="N4" s="12"/>
      <c r="O4" s="14"/>
      <c r="P4" s="10"/>
      <c r="Q4" s="77" t="s">
        <v>328</v>
      </c>
      <c r="R4" s="10"/>
      <c r="S4" s="69" t="s">
        <v>2</v>
      </c>
      <c r="T4" s="69" t="s">
        <v>3</v>
      </c>
      <c r="U4" s="66" t="s">
        <v>4</v>
      </c>
      <c r="V4" s="67"/>
      <c r="W4" s="67"/>
      <c r="X4" s="68"/>
      <c r="Y4" s="69" t="s">
        <v>6</v>
      </c>
      <c r="Z4" s="69" t="s">
        <v>5</v>
      </c>
    </row>
    <row r="5" spans="1:26" s="7" customFormat="1" ht="11.25" customHeight="1">
      <c r="A5" s="15" t="s">
        <v>280</v>
      </c>
      <c r="B5" s="15" t="s">
        <v>7</v>
      </c>
      <c r="C5" s="16" t="s">
        <v>8</v>
      </c>
      <c r="D5" s="17"/>
      <c r="E5" s="17"/>
      <c r="F5" s="17"/>
      <c r="G5" s="11" t="s">
        <v>9</v>
      </c>
      <c r="H5" s="12"/>
      <c r="I5" s="12"/>
      <c r="J5" s="13"/>
      <c r="K5" s="11" t="s">
        <v>10</v>
      </c>
      <c r="L5" s="12"/>
      <c r="M5" s="12"/>
      <c r="N5" s="13"/>
      <c r="O5" s="18"/>
      <c r="P5" s="16"/>
      <c r="Q5" s="78"/>
      <c r="R5" s="16" t="s">
        <v>8</v>
      </c>
      <c r="S5" s="70"/>
      <c r="T5" s="70"/>
      <c r="U5" s="72" t="s">
        <v>11</v>
      </c>
      <c r="V5" s="72" t="s">
        <v>12</v>
      </c>
      <c r="W5" s="72" t="s">
        <v>13</v>
      </c>
      <c r="X5" s="74" t="s">
        <v>14</v>
      </c>
      <c r="Y5" s="70"/>
      <c r="Z5" s="70"/>
    </row>
    <row r="6" spans="1:26" s="7" customFormat="1" ht="11.25" customHeight="1">
      <c r="A6" s="15" t="s">
        <v>281</v>
      </c>
      <c r="B6" s="15" t="s">
        <v>15</v>
      </c>
      <c r="C6" s="16" t="s">
        <v>16</v>
      </c>
      <c r="D6" s="19" t="s">
        <v>17</v>
      </c>
      <c r="E6" s="19" t="s">
        <v>18</v>
      </c>
      <c r="F6" s="19" t="s">
        <v>19</v>
      </c>
      <c r="G6" s="20" t="s">
        <v>20</v>
      </c>
      <c r="H6" s="20" t="s">
        <v>20</v>
      </c>
      <c r="I6" s="20" t="s">
        <v>21</v>
      </c>
      <c r="J6" s="20"/>
      <c r="K6" s="20" t="s">
        <v>22</v>
      </c>
      <c r="L6" s="20" t="s">
        <v>22</v>
      </c>
      <c r="M6" s="20" t="s">
        <v>21</v>
      </c>
      <c r="N6" s="20"/>
      <c r="O6" s="16" t="s">
        <v>19</v>
      </c>
      <c r="P6" s="16" t="s">
        <v>19</v>
      </c>
      <c r="Q6" s="78"/>
      <c r="R6" s="16" t="s">
        <v>16</v>
      </c>
      <c r="S6" s="70"/>
      <c r="T6" s="70"/>
      <c r="U6" s="73"/>
      <c r="V6" s="73"/>
      <c r="W6" s="73"/>
      <c r="X6" s="75"/>
      <c r="Y6" s="70"/>
      <c r="Z6" s="70"/>
    </row>
    <row r="7" spans="1:26" s="7" customFormat="1" ht="11.25" customHeight="1">
      <c r="A7" s="21"/>
      <c r="B7" s="21"/>
      <c r="C7" s="22" t="s">
        <v>308</v>
      </c>
      <c r="D7" s="23" t="s">
        <v>23</v>
      </c>
      <c r="E7" s="24"/>
      <c r="F7" s="24"/>
      <c r="G7" s="24" t="s">
        <v>24</v>
      </c>
      <c r="H7" s="24" t="s">
        <v>25</v>
      </c>
      <c r="I7" s="24" t="s">
        <v>26</v>
      </c>
      <c r="J7" s="24" t="s">
        <v>11</v>
      </c>
      <c r="K7" s="24" t="s">
        <v>24</v>
      </c>
      <c r="L7" s="24" t="s">
        <v>25</v>
      </c>
      <c r="M7" s="24" t="s">
        <v>27</v>
      </c>
      <c r="N7" s="24" t="s">
        <v>11</v>
      </c>
      <c r="O7" s="25"/>
      <c r="P7" s="22" t="s">
        <v>28</v>
      </c>
      <c r="Q7" s="79"/>
      <c r="R7" s="22" t="s">
        <v>307</v>
      </c>
      <c r="S7" s="71"/>
      <c r="T7" s="71"/>
      <c r="U7" s="73"/>
      <c r="V7" s="73"/>
      <c r="W7" s="73"/>
      <c r="X7" s="76"/>
      <c r="Y7" s="71"/>
      <c r="Z7" s="71"/>
    </row>
    <row r="8" spans="1:26" ht="12.75">
      <c r="A8">
        <v>47002</v>
      </c>
      <c r="B8" t="s">
        <v>75</v>
      </c>
      <c r="C8">
        <v>17846</v>
      </c>
      <c r="D8">
        <v>132</v>
      </c>
      <c r="E8">
        <v>146</v>
      </c>
      <c r="F8">
        <v>-14</v>
      </c>
      <c r="G8">
        <v>166</v>
      </c>
      <c r="H8">
        <v>642</v>
      </c>
      <c r="I8">
        <v>30</v>
      </c>
      <c r="J8" s="38">
        <f aca="true" t="shared" si="0" ref="J8:J27">SUM(G8:I8)</f>
        <v>838</v>
      </c>
      <c r="K8">
        <v>39</v>
      </c>
      <c r="L8">
        <v>487</v>
      </c>
      <c r="M8">
        <v>47</v>
      </c>
      <c r="N8" s="38">
        <f aca="true" t="shared" si="1" ref="N8:N27">SUM(K8:M8)</f>
        <v>573</v>
      </c>
      <c r="O8" s="38">
        <f>(J8-N8)</f>
        <v>265</v>
      </c>
      <c r="P8" s="38">
        <f>(F8+(O8))</f>
        <v>251</v>
      </c>
      <c r="Q8">
        <v>3</v>
      </c>
      <c r="R8" s="38">
        <v>18100</v>
      </c>
      <c r="S8" s="42">
        <v>7.3443498581205136</v>
      </c>
      <c r="T8" s="42">
        <v>8.123296055193903</v>
      </c>
      <c r="U8" s="42">
        <v>14.7443387303177</v>
      </c>
      <c r="V8" s="42">
        <v>8.624047181883938</v>
      </c>
      <c r="W8" s="42">
        <v>7.066154787737161</v>
      </c>
      <c r="X8" s="42">
        <v>-0.9458632393033994</v>
      </c>
      <c r="Y8" s="42">
        <v>-0.7789461970733879</v>
      </c>
      <c r="Z8" s="42">
        <v>13.965392533244312</v>
      </c>
    </row>
    <row r="9" spans="1:26" ht="12.75">
      <c r="A9">
        <v>47003</v>
      </c>
      <c r="B9" t="s">
        <v>76</v>
      </c>
      <c r="C9">
        <v>8838</v>
      </c>
      <c r="D9">
        <v>61</v>
      </c>
      <c r="E9">
        <v>82</v>
      </c>
      <c r="F9">
        <v>-21</v>
      </c>
      <c r="G9">
        <v>61</v>
      </c>
      <c r="H9">
        <v>352</v>
      </c>
      <c r="I9">
        <v>8</v>
      </c>
      <c r="J9" s="38">
        <f t="shared" si="0"/>
        <v>421</v>
      </c>
      <c r="K9">
        <v>26</v>
      </c>
      <c r="L9">
        <v>326</v>
      </c>
      <c r="M9">
        <v>38</v>
      </c>
      <c r="N9" s="38">
        <f t="shared" si="1"/>
        <v>390</v>
      </c>
      <c r="O9" s="38">
        <f aca="true" t="shared" si="2" ref="O9:O27">(J9-N9)</f>
        <v>31</v>
      </c>
      <c r="P9" s="38">
        <f aca="true" t="shared" si="3" ref="P9:P27">(F9+(O9))</f>
        <v>10</v>
      </c>
      <c r="Q9">
        <v>9</v>
      </c>
      <c r="R9" s="38">
        <v>8857</v>
      </c>
      <c r="S9" s="42">
        <v>6.894602995196383</v>
      </c>
      <c r="T9" s="42">
        <v>9.268154846001694</v>
      </c>
      <c r="U9" s="42">
        <v>3.50381463690308</v>
      </c>
      <c r="V9" s="42">
        <v>2.938683243854196</v>
      </c>
      <c r="W9" s="42">
        <v>3.955919751342187</v>
      </c>
      <c r="X9" s="42">
        <v>-3.390788358293303</v>
      </c>
      <c r="Y9" s="42">
        <v>-2.3735518508053124</v>
      </c>
      <c r="Z9" s="42">
        <v>1.1302627860977679</v>
      </c>
    </row>
    <row r="10" spans="1:26" ht="12.75">
      <c r="A10">
        <v>47005</v>
      </c>
      <c r="B10" t="s">
        <v>77</v>
      </c>
      <c r="C10">
        <v>7421</v>
      </c>
      <c r="D10">
        <v>51</v>
      </c>
      <c r="E10">
        <v>91</v>
      </c>
      <c r="F10">
        <v>-40</v>
      </c>
      <c r="G10">
        <v>37</v>
      </c>
      <c r="H10">
        <v>233</v>
      </c>
      <c r="I10">
        <v>7</v>
      </c>
      <c r="J10" s="38">
        <f t="shared" si="0"/>
        <v>277</v>
      </c>
      <c r="K10">
        <v>22</v>
      </c>
      <c r="L10">
        <v>196</v>
      </c>
      <c r="M10">
        <v>40</v>
      </c>
      <c r="N10" s="38">
        <f t="shared" si="1"/>
        <v>258</v>
      </c>
      <c r="O10" s="38">
        <f t="shared" si="2"/>
        <v>19</v>
      </c>
      <c r="P10" s="38">
        <f t="shared" si="3"/>
        <v>-21</v>
      </c>
      <c r="Q10">
        <v>5</v>
      </c>
      <c r="R10" s="38">
        <v>7405</v>
      </c>
      <c r="S10" s="42">
        <v>6.879805746661271</v>
      </c>
      <c r="T10" s="42">
        <v>12.27573182247403</v>
      </c>
      <c r="U10" s="42">
        <v>2.5630648860110616</v>
      </c>
      <c r="V10" s="42">
        <v>4.991231620126805</v>
      </c>
      <c r="W10" s="42">
        <v>2.0234722784297854</v>
      </c>
      <c r="X10" s="42">
        <v>-4.451639012545528</v>
      </c>
      <c r="Y10" s="42">
        <v>-5.395926075812761</v>
      </c>
      <c r="Z10" s="42">
        <v>-2.8328611898017</v>
      </c>
    </row>
    <row r="11" spans="1:26" ht="12.75">
      <c r="A11">
        <v>47006</v>
      </c>
      <c r="B11" t="s">
        <v>78</v>
      </c>
      <c r="C11">
        <v>6345</v>
      </c>
      <c r="D11">
        <v>45</v>
      </c>
      <c r="E11">
        <v>72</v>
      </c>
      <c r="F11">
        <v>-27</v>
      </c>
      <c r="G11">
        <v>28</v>
      </c>
      <c r="H11">
        <v>165</v>
      </c>
      <c r="I11">
        <v>3</v>
      </c>
      <c r="J11" s="38">
        <f t="shared" si="0"/>
        <v>196</v>
      </c>
      <c r="K11">
        <v>14</v>
      </c>
      <c r="L11">
        <v>166</v>
      </c>
      <c r="M11">
        <v>15</v>
      </c>
      <c r="N11" s="38">
        <f t="shared" si="1"/>
        <v>195</v>
      </c>
      <c r="O11" s="38">
        <f t="shared" si="2"/>
        <v>1</v>
      </c>
      <c r="P11" s="38">
        <f t="shared" si="3"/>
        <v>-26</v>
      </c>
      <c r="Q11">
        <v>-1</v>
      </c>
      <c r="R11" s="38">
        <v>6318</v>
      </c>
      <c r="S11" s="42">
        <v>7.107320540156361</v>
      </c>
      <c r="T11" s="42">
        <v>11.371712864250178</v>
      </c>
      <c r="U11" s="42">
        <v>0.15794045644791915</v>
      </c>
      <c r="V11" s="42">
        <v>-0.15794045644791915</v>
      </c>
      <c r="W11" s="42">
        <v>2.2111663902708676</v>
      </c>
      <c r="X11" s="42">
        <v>-1.8952854773750296</v>
      </c>
      <c r="Y11" s="42">
        <v>-4.264392324093817</v>
      </c>
      <c r="Z11" s="42">
        <v>-4.106451867645897</v>
      </c>
    </row>
    <row r="12" spans="1:26" ht="12.75">
      <c r="A12">
        <v>47007</v>
      </c>
      <c r="B12" t="s">
        <v>79</v>
      </c>
      <c r="C12">
        <v>3123</v>
      </c>
      <c r="D12">
        <v>19</v>
      </c>
      <c r="E12">
        <v>52</v>
      </c>
      <c r="F12">
        <v>-33</v>
      </c>
      <c r="G12">
        <v>30</v>
      </c>
      <c r="H12">
        <v>169</v>
      </c>
      <c r="I12">
        <v>3</v>
      </c>
      <c r="J12" s="38">
        <f t="shared" si="0"/>
        <v>202</v>
      </c>
      <c r="K12">
        <v>5</v>
      </c>
      <c r="L12">
        <v>148</v>
      </c>
      <c r="M12">
        <v>22</v>
      </c>
      <c r="N12" s="38">
        <f t="shared" si="1"/>
        <v>175</v>
      </c>
      <c r="O12" s="38">
        <f t="shared" si="2"/>
        <v>27</v>
      </c>
      <c r="P12" s="38">
        <f t="shared" si="3"/>
        <v>-6</v>
      </c>
      <c r="Q12">
        <v>5</v>
      </c>
      <c r="R12" s="38">
        <v>3122</v>
      </c>
      <c r="S12" s="42">
        <v>6.084867894315452</v>
      </c>
      <c r="T12" s="42">
        <v>16.653322658126502</v>
      </c>
      <c r="U12" s="42">
        <v>8.646917534027223</v>
      </c>
      <c r="V12" s="42">
        <v>6.725380304243394</v>
      </c>
      <c r="W12" s="42">
        <v>8.00640512409928</v>
      </c>
      <c r="X12" s="42">
        <v>-6.084867894315452</v>
      </c>
      <c r="Y12" s="42">
        <v>-10.568454763811049</v>
      </c>
      <c r="Z12" s="42">
        <v>-1.9215372297838271</v>
      </c>
    </row>
    <row r="13" spans="1:26" ht="12.75">
      <c r="A13">
        <v>47008</v>
      </c>
      <c r="B13" t="s">
        <v>80</v>
      </c>
      <c r="C13">
        <v>7873</v>
      </c>
      <c r="D13">
        <v>45</v>
      </c>
      <c r="E13">
        <v>105</v>
      </c>
      <c r="F13">
        <v>-60</v>
      </c>
      <c r="G13">
        <v>35</v>
      </c>
      <c r="H13">
        <v>322</v>
      </c>
      <c r="I13">
        <v>4</v>
      </c>
      <c r="J13" s="38">
        <f t="shared" si="0"/>
        <v>361</v>
      </c>
      <c r="K13">
        <v>11</v>
      </c>
      <c r="L13">
        <v>312</v>
      </c>
      <c r="M13">
        <v>22</v>
      </c>
      <c r="N13" s="38">
        <f t="shared" si="1"/>
        <v>345</v>
      </c>
      <c r="O13" s="38">
        <f t="shared" si="2"/>
        <v>16</v>
      </c>
      <c r="P13" s="38">
        <f t="shared" si="3"/>
        <v>-44</v>
      </c>
      <c r="Q13">
        <v>-15</v>
      </c>
      <c r="R13" s="38">
        <v>7814</v>
      </c>
      <c r="S13" s="42">
        <v>5.737234652897304</v>
      </c>
      <c r="T13" s="42">
        <v>13.386880856760374</v>
      </c>
      <c r="U13" s="42">
        <v>2.0399056543634857</v>
      </c>
      <c r="V13" s="42">
        <v>1.2749410339771787</v>
      </c>
      <c r="W13" s="42">
        <v>3.0598584815452283</v>
      </c>
      <c r="X13" s="42">
        <v>-2.294893861158921</v>
      </c>
      <c r="Y13" s="42">
        <v>-7.649646203863071</v>
      </c>
      <c r="Z13" s="42">
        <v>-5.609740549499586</v>
      </c>
    </row>
    <row r="14" spans="1:26" ht="12.75">
      <c r="A14">
        <v>47009</v>
      </c>
      <c r="B14" t="s">
        <v>81</v>
      </c>
      <c r="C14">
        <v>21229</v>
      </c>
      <c r="D14">
        <v>119</v>
      </c>
      <c r="E14">
        <v>237</v>
      </c>
      <c r="F14">
        <v>-118</v>
      </c>
      <c r="G14">
        <v>76</v>
      </c>
      <c r="H14">
        <v>637</v>
      </c>
      <c r="I14">
        <v>20</v>
      </c>
      <c r="J14" s="38">
        <f t="shared" si="0"/>
        <v>733</v>
      </c>
      <c r="K14">
        <v>37</v>
      </c>
      <c r="L14">
        <v>608</v>
      </c>
      <c r="M14">
        <v>59</v>
      </c>
      <c r="N14" s="38">
        <f t="shared" si="1"/>
        <v>704</v>
      </c>
      <c r="O14" s="38">
        <f t="shared" si="2"/>
        <v>29</v>
      </c>
      <c r="P14" s="38">
        <f t="shared" si="3"/>
        <v>-89</v>
      </c>
      <c r="Q14">
        <v>1</v>
      </c>
      <c r="R14" s="38">
        <v>21141</v>
      </c>
      <c r="S14" s="42">
        <v>5.61718196837385</v>
      </c>
      <c r="T14" s="42">
        <v>11.18716072692943</v>
      </c>
      <c r="U14" s="42">
        <v>1.3688930847297616</v>
      </c>
      <c r="V14" s="42">
        <v>1.3688930847297616</v>
      </c>
      <c r="W14" s="42">
        <v>1.840925182912438</v>
      </c>
      <c r="X14" s="42">
        <v>-1.840925182912438</v>
      </c>
      <c r="Y14" s="42">
        <v>-5.569978758555582</v>
      </c>
      <c r="Z14" s="42">
        <v>-4.20108567382582</v>
      </c>
    </row>
    <row r="15" spans="1:26" ht="12.75">
      <c r="A15">
        <v>47010</v>
      </c>
      <c r="B15" t="s">
        <v>82</v>
      </c>
      <c r="C15">
        <v>10811</v>
      </c>
      <c r="D15">
        <v>62</v>
      </c>
      <c r="E15">
        <v>112</v>
      </c>
      <c r="F15">
        <v>-50</v>
      </c>
      <c r="G15">
        <v>34</v>
      </c>
      <c r="H15">
        <v>429</v>
      </c>
      <c r="I15">
        <v>5</v>
      </c>
      <c r="J15" s="38">
        <f t="shared" si="0"/>
        <v>468</v>
      </c>
      <c r="K15">
        <v>7</v>
      </c>
      <c r="L15">
        <v>328</v>
      </c>
      <c r="M15">
        <v>55</v>
      </c>
      <c r="N15" s="38">
        <f t="shared" si="1"/>
        <v>390</v>
      </c>
      <c r="O15" s="38">
        <f t="shared" si="2"/>
        <v>78</v>
      </c>
      <c r="P15" s="38">
        <f t="shared" si="3"/>
        <v>28</v>
      </c>
      <c r="Q15">
        <v>7</v>
      </c>
      <c r="R15" s="38">
        <v>10846</v>
      </c>
      <c r="S15" s="42">
        <v>5.725631435563559</v>
      </c>
      <c r="T15" s="42">
        <v>10.343076141663204</v>
      </c>
      <c r="U15" s="42">
        <v>7.203213741515445</v>
      </c>
      <c r="V15" s="42">
        <v>9.327238306321282</v>
      </c>
      <c r="W15" s="42">
        <v>2.4934201412938077</v>
      </c>
      <c r="X15" s="42">
        <v>-4.617444706099644</v>
      </c>
      <c r="Y15" s="42">
        <v>-4.617444706099644</v>
      </c>
      <c r="Z15" s="42">
        <v>2.585769035415801</v>
      </c>
    </row>
    <row r="16" spans="1:26" ht="12.75">
      <c r="A16">
        <v>47011</v>
      </c>
      <c r="B16" t="s">
        <v>295</v>
      </c>
      <c r="C16">
        <v>19752</v>
      </c>
      <c r="D16">
        <v>131</v>
      </c>
      <c r="E16">
        <v>234</v>
      </c>
      <c r="F16">
        <v>-103</v>
      </c>
      <c r="G16">
        <v>288</v>
      </c>
      <c r="H16">
        <v>1059</v>
      </c>
      <c r="I16">
        <v>37</v>
      </c>
      <c r="J16" s="38">
        <f t="shared" si="0"/>
        <v>1384</v>
      </c>
      <c r="K16">
        <v>66</v>
      </c>
      <c r="L16">
        <v>775</v>
      </c>
      <c r="M16">
        <v>164</v>
      </c>
      <c r="N16" s="38">
        <f t="shared" si="1"/>
        <v>1005</v>
      </c>
      <c r="O16" s="38">
        <f t="shared" si="2"/>
        <v>379</v>
      </c>
      <c r="P16" s="38">
        <f t="shared" si="3"/>
        <v>276</v>
      </c>
      <c r="Q16">
        <v>-27</v>
      </c>
      <c r="R16" s="38">
        <v>20001</v>
      </c>
      <c r="S16" s="42">
        <v>6.590697557417051</v>
      </c>
      <c r="T16" s="42">
        <v>11.772696400271677</v>
      </c>
      <c r="U16" s="42">
        <v>19.067743314969942</v>
      </c>
      <c r="V16" s="42">
        <v>14.288229819133148</v>
      </c>
      <c r="W16" s="42">
        <v>11.168968379744925</v>
      </c>
      <c r="X16" s="42">
        <v>-6.389454883908132</v>
      </c>
      <c r="Y16" s="42">
        <v>-5.181998842854627</v>
      </c>
      <c r="Z16" s="42">
        <v>13.885744472115313</v>
      </c>
    </row>
    <row r="17" spans="1:26" ht="12.75">
      <c r="A17">
        <v>47012</v>
      </c>
      <c r="B17" t="s">
        <v>83</v>
      </c>
      <c r="C17">
        <v>19464</v>
      </c>
      <c r="D17">
        <v>126</v>
      </c>
      <c r="E17">
        <v>234</v>
      </c>
      <c r="F17">
        <v>-108</v>
      </c>
      <c r="G17">
        <v>200</v>
      </c>
      <c r="H17">
        <v>567</v>
      </c>
      <c r="I17">
        <v>13</v>
      </c>
      <c r="J17" s="38">
        <f t="shared" si="0"/>
        <v>780</v>
      </c>
      <c r="K17">
        <v>100</v>
      </c>
      <c r="L17">
        <v>579</v>
      </c>
      <c r="M17">
        <v>13</v>
      </c>
      <c r="N17" s="38">
        <f t="shared" si="1"/>
        <v>692</v>
      </c>
      <c r="O17" s="38">
        <f t="shared" si="2"/>
        <v>88</v>
      </c>
      <c r="P17" s="38">
        <f t="shared" si="3"/>
        <v>-20</v>
      </c>
      <c r="Q17">
        <v>1</v>
      </c>
      <c r="R17" s="38">
        <v>19445</v>
      </c>
      <c r="S17" s="42">
        <v>6.476650646380015</v>
      </c>
      <c r="T17" s="42">
        <v>12.028065486134313</v>
      </c>
      <c r="U17" s="42">
        <v>4.523375054614614</v>
      </c>
      <c r="V17" s="42">
        <v>-0.616823871083811</v>
      </c>
      <c r="W17" s="42">
        <v>5.140198925698424</v>
      </c>
      <c r="X17" s="42">
        <v>0</v>
      </c>
      <c r="Y17" s="42">
        <v>-5.551414839754298</v>
      </c>
      <c r="Z17" s="42">
        <v>-1.028039785139685</v>
      </c>
    </row>
    <row r="18" spans="1:26" ht="12.75">
      <c r="A18">
        <v>47013</v>
      </c>
      <c r="B18" t="s">
        <v>84</v>
      </c>
      <c r="C18">
        <v>9161</v>
      </c>
      <c r="D18">
        <v>54</v>
      </c>
      <c r="E18">
        <v>95</v>
      </c>
      <c r="F18">
        <v>-41</v>
      </c>
      <c r="G18">
        <v>62</v>
      </c>
      <c r="H18">
        <v>410</v>
      </c>
      <c r="I18">
        <v>5</v>
      </c>
      <c r="J18" s="38">
        <f t="shared" si="0"/>
        <v>477</v>
      </c>
      <c r="K18">
        <v>17</v>
      </c>
      <c r="L18">
        <v>372</v>
      </c>
      <c r="M18">
        <v>43</v>
      </c>
      <c r="N18" s="38">
        <f t="shared" si="1"/>
        <v>432</v>
      </c>
      <c r="O18" s="38">
        <f t="shared" si="2"/>
        <v>45</v>
      </c>
      <c r="P18" s="38">
        <f t="shared" si="3"/>
        <v>4</v>
      </c>
      <c r="Q18">
        <v>0</v>
      </c>
      <c r="R18" s="38">
        <v>9165</v>
      </c>
      <c r="S18" s="42">
        <v>5.893266397468078</v>
      </c>
      <c r="T18" s="42">
        <v>10.367783477027174</v>
      </c>
      <c r="U18" s="42">
        <v>4.911055331223398</v>
      </c>
      <c r="V18" s="42">
        <v>4.14711339081087</v>
      </c>
      <c r="W18" s="42">
        <v>4.911055331223398</v>
      </c>
      <c r="X18" s="42">
        <v>-4.14711339081087</v>
      </c>
      <c r="Y18" s="42">
        <v>-4.474517079559096</v>
      </c>
      <c r="Z18" s="42">
        <v>0.43653825166430205</v>
      </c>
    </row>
    <row r="19" spans="1:26" ht="12.75">
      <c r="A19">
        <v>47014</v>
      </c>
      <c r="B19" t="s">
        <v>85</v>
      </c>
      <c r="C19">
        <v>90833</v>
      </c>
      <c r="D19">
        <v>540</v>
      </c>
      <c r="E19">
        <v>1078</v>
      </c>
      <c r="F19">
        <v>-538</v>
      </c>
      <c r="G19">
        <v>605</v>
      </c>
      <c r="H19">
        <v>1921</v>
      </c>
      <c r="I19">
        <v>135</v>
      </c>
      <c r="J19" s="38">
        <f t="shared" si="0"/>
        <v>2661</v>
      </c>
      <c r="K19">
        <v>235</v>
      </c>
      <c r="L19">
        <v>1620</v>
      </c>
      <c r="M19">
        <v>236</v>
      </c>
      <c r="N19" s="38">
        <f t="shared" si="1"/>
        <v>2091</v>
      </c>
      <c r="O19" s="38">
        <f t="shared" si="2"/>
        <v>570</v>
      </c>
      <c r="P19" s="38">
        <f t="shared" si="3"/>
        <v>32</v>
      </c>
      <c r="Q19">
        <v>43</v>
      </c>
      <c r="R19" s="38">
        <v>90908</v>
      </c>
      <c r="S19" s="42">
        <v>5.942522600844058</v>
      </c>
      <c r="T19" s="42">
        <v>11.863035858722027</v>
      </c>
      <c r="U19" s="42">
        <v>6.272662745335395</v>
      </c>
      <c r="V19" s="42">
        <v>3.31240611639641</v>
      </c>
      <c r="W19" s="42">
        <v>4.071728448726484</v>
      </c>
      <c r="X19" s="42">
        <v>-1.1114718197874998</v>
      </c>
      <c r="Y19" s="42">
        <v>-5.920513257877969</v>
      </c>
      <c r="Z19" s="42">
        <v>0.3521494874574257</v>
      </c>
    </row>
    <row r="20" spans="1:26" ht="12.75">
      <c r="A20">
        <v>47016</v>
      </c>
      <c r="B20" t="s">
        <v>86</v>
      </c>
      <c r="C20">
        <v>8893</v>
      </c>
      <c r="D20">
        <v>49</v>
      </c>
      <c r="E20">
        <v>101</v>
      </c>
      <c r="F20">
        <v>-52</v>
      </c>
      <c r="G20">
        <v>37</v>
      </c>
      <c r="H20">
        <v>259</v>
      </c>
      <c r="I20">
        <v>11</v>
      </c>
      <c r="J20" s="38">
        <f t="shared" si="0"/>
        <v>307</v>
      </c>
      <c r="K20">
        <v>18</v>
      </c>
      <c r="L20">
        <v>254</v>
      </c>
      <c r="M20">
        <v>36</v>
      </c>
      <c r="N20" s="38">
        <f t="shared" si="1"/>
        <v>308</v>
      </c>
      <c r="O20" s="38">
        <f t="shared" si="2"/>
        <v>-1</v>
      </c>
      <c r="P20" s="38">
        <f t="shared" si="3"/>
        <v>-53</v>
      </c>
      <c r="Q20">
        <v>12</v>
      </c>
      <c r="R20" s="38">
        <v>8852</v>
      </c>
      <c r="S20" s="42">
        <v>5.522682445759369</v>
      </c>
      <c r="T20" s="42">
        <v>11.38348830656523</v>
      </c>
      <c r="U20" s="42">
        <v>-0.11270780501549733</v>
      </c>
      <c r="V20" s="42">
        <v>0.5635390250774865</v>
      </c>
      <c r="W20" s="42">
        <v>2.1414482952944494</v>
      </c>
      <c r="X20" s="42">
        <v>-2.817695125387433</v>
      </c>
      <c r="Y20" s="42">
        <v>-5.86080586080586</v>
      </c>
      <c r="Z20" s="42">
        <v>-5.973513665821358</v>
      </c>
    </row>
    <row r="21" spans="1:26" ht="12.75">
      <c r="A21">
        <v>47017</v>
      </c>
      <c r="B21" t="s">
        <v>87</v>
      </c>
      <c r="C21">
        <v>26536</v>
      </c>
      <c r="D21">
        <v>195</v>
      </c>
      <c r="E21">
        <v>247</v>
      </c>
      <c r="F21">
        <v>-52</v>
      </c>
      <c r="G21">
        <v>142</v>
      </c>
      <c r="H21">
        <v>908</v>
      </c>
      <c r="I21">
        <v>57</v>
      </c>
      <c r="J21" s="38">
        <f t="shared" si="0"/>
        <v>1107</v>
      </c>
      <c r="K21">
        <v>50</v>
      </c>
      <c r="L21">
        <v>803</v>
      </c>
      <c r="M21">
        <v>172</v>
      </c>
      <c r="N21" s="38">
        <f t="shared" si="1"/>
        <v>1025</v>
      </c>
      <c r="O21" s="38">
        <f t="shared" si="2"/>
        <v>82</v>
      </c>
      <c r="P21" s="38">
        <f t="shared" si="3"/>
        <v>30</v>
      </c>
      <c r="Q21">
        <v>0</v>
      </c>
      <c r="R21" s="38">
        <v>26566</v>
      </c>
      <c r="S21" s="42">
        <v>7.344356144777974</v>
      </c>
      <c r="T21" s="42">
        <v>9.302851116718767</v>
      </c>
      <c r="U21" s="42">
        <v>3.0883959172912507</v>
      </c>
      <c r="V21" s="42">
        <v>3.9546533087266016</v>
      </c>
      <c r="W21" s="42">
        <v>3.4650295657414034</v>
      </c>
      <c r="X21" s="42">
        <v>-4.331286957176753</v>
      </c>
      <c r="Y21" s="42">
        <v>-1.9584949719407934</v>
      </c>
      <c r="Z21" s="42">
        <v>1.1299009453504576</v>
      </c>
    </row>
    <row r="22" spans="1:26" ht="12.75">
      <c r="A22">
        <v>47018</v>
      </c>
      <c r="B22" t="s">
        <v>88</v>
      </c>
      <c r="C22">
        <v>1539</v>
      </c>
      <c r="D22">
        <v>10</v>
      </c>
      <c r="E22">
        <v>20</v>
      </c>
      <c r="F22">
        <v>-10</v>
      </c>
      <c r="G22">
        <v>2</v>
      </c>
      <c r="H22">
        <v>62</v>
      </c>
      <c r="I22">
        <v>1</v>
      </c>
      <c r="J22" s="38">
        <f t="shared" si="0"/>
        <v>65</v>
      </c>
      <c r="K22">
        <v>10</v>
      </c>
      <c r="L22">
        <v>63</v>
      </c>
      <c r="M22">
        <v>9</v>
      </c>
      <c r="N22" s="38">
        <f t="shared" si="1"/>
        <v>82</v>
      </c>
      <c r="O22" s="38">
        <f t="shared" si="2"/>
        <v>-17</v>
      </c>
      <c r="P22" s="38">
        <f t="shared" si="3"/>
        <v>-27</v>
      </c>
      <c r="Q22">
        <v>2</v>
      </c>
      <c r="R22" s="38">
        <v>1514</v>
      </c>
      <c r="S22" s="42">
        <v>6.550933508024894</v>
      </c>
      <c r="T22" s="42">
        <v>13.101867016049788</v>
      </c>
      <c r="U22" s="42">
        <v>-11.13658696364232</v>
      </c>
      <c r="V22" s="42">
        <v>-0.6550933508024893</v>
      </c>
      <c r="W22" s="42">
        <v>-5.2407468064199145</v>
      </c>
      <c r="X22" s="42">
        <v>-5.2407468064199145</v>
      </c>
      <c r="Y22" s="42">
        <v>-6.550933508024894</v>
      </c>
      <c r="Z22" s="42">
        <v>-17.687520471667213</v>
      </c>
    </row>
    <row r="23" spans="1:26" ht="12.75">
      <c r="A23">
        <v>47020</v>
      </c>
      <c r="B23" t="s">
        <v>89</v>
      </c>
      <c r="C23">
        <v>11649</v>
      </c>
      <c r="D23">
        <v>86</v>
      </c>
      <c r="E23">
        <v>108</v>
      </c>
      <c r="F23">
        <v>-22</v>
      </c>
      <c r="G23">
        <v>49</v>
      </c>
      <c r="H23">
        <v>409</v>
      </c>
      <c r="I23">
        <v>5</v>
      </c>
      <c r="J23" s="38">
        <f t="shared" si="0"/>
        <v>463</v>
      </c>
      <c r="K23">
        <v>17</v>
      </c>
      <c r="L23">
        <v>397</v>
      </c>
      <c r="M23">
        <v>41</v>
      </c>
      <c r="N23" s="38">
        <f t="shared" si="1"/>
        <v>455</v>
      </c>
      <c r="O23" s="38">
        <f t="shared" si="2"/>
        <v>8</v>
      </c>
      <c r="P23" s="38">
        <f t="shared" si="3"/>
        <v>-14</v>
      </c>
      <c r="Q23">
        <v>7</v>
      </c>
      <c r="R23" s="38">
        <v>11642</v>
      </c>
      <c r="S23" s="42">
        <v>7.384826757116483</v>
      </c>
      <c r="T23" s="42">
        <v>9.273968485681165</v>
      </c>
      <c r="U23" s="42">
        <v>0.6869606285689751</v>
      </c>
      <c r="V23" s="42">
        <v>1.0304409428534627</v>
      </c>
      <c r="W23" s="42">
        <v>2.7478425142759004</v>
      </c>
      <c r="X23" s="42">
        <v>-3.091322828560388</v>
      </c>
      <c r="Y23" s="42">
        <v>-1.8891417285646817</v>
      </c>
      <c r="Z23" s="42">
        <v>-1.2021810999957065</v>
      </c>
    </row>
    <row r="24" spans="1:26" ht="12.75">
      <c r="A24">
        <v>47021</v>
      </c>
      <c r="B24" t="s">
        <v>90</v>
      </c>
      <c r="C24">
        <v>5602</v>
      </c>
      <c r="D24">
        <v>41</v>
      </c>
      <c r="E24">
        <v>42</v>
      </c>
      <c r="F24">
        <v>-1</v>
      </c>
      <c r="G24">
        <v>52</v>
      </c>
      <c r="H24">
        <v>274</v>
      </c>
      <c r="I24">
        <v>9</v>
      </c>
      <c r="J24" s="38">
        <f t="shared" si="0"/>
        <v>335</v>
      </c>
      <c r="K24">
        <v>21</v>
      </c>
      <c r="L24">
        <v>287</v>
      </c>
      <c r="M24">
        <v>24</v>
      </c>
      <c r="N24" s="38">
        <f t="shared" si="1"/>
        <v>332</v>
      </c>
      <c r="O24" s="38">
        <f t="shared" si="2"/>
        <v>3</v>
      </c>
      <c r="P24" s="38">
        <f t="shared" si="3"/>
        <v>2</v>
      </c>
      <c r="Q24">
        <v>5</v>
      </c>
      <c r="R24" s="38">
        <v>5609</v>
      </c>
      <c r="S24" s="42">
        <v>7.314244938007314</v>
      </c>
      <c r="T24" s="42">
        <v>7.492641156007493</v>
      </c>
      <c r="U24" s="42">
        <v>0.5351886540005352</v>
      </c>
      <c r="V24" s="42">
        <v>-2.3191508340023193</v>
      </c>
      <c r="W24" s="42">
        <v>5.53028275800553</v>
      </c>
      <c r="X24" s="42">
        <v>-2.675943270002676</v>
      </c>
      <c r="Y24" s="42">
        <v>-0.17839621800017838</v>
      </c>
      <c r="Z24" s="42">
        <v>0.35679243600035676</v>
      </c>
    </row>
    <row r="25" spans="1:26" ht="12.75">
      <c r="A25">
        <v>47022</v>
      </c>
      <c r="B25" t="s">
        <v>91</v>
      </c>
      <c r="C25">
        <v>4528</v>
      </c>
      <c r="D25">
        <v>25</v>
      </c>
      <c r="E25">
        <v>52</v>
      </c>
      <c r="F25">
        <v>-27</v>
      </c>
      <c r="G25">
        <v>32</v>
      </c>
      <c r="H25">
        <v>171</v>
      </c>
      <c r="I25">
        <v>4</v>
      </c>
      <c r="J25" s="38">
        <f t="shared" si="0"/>
        <v>207</v>
      </c>
      <c r="K25">
        <v>8</v>
      </c>
      <c r="L25">
        <v>199</v>
      </c>
      <c r="M25">
        <v>15</v>
      </c>
      <c r="N25" s="38">
        <f t="shared" si="1"/>
        <v>222</v>
      </c>
      <c r="O25" s="38">
        <f t="shared" si="2"/>
        <v>-15</v>
      </c>
      <c r="P25" s="38">
        <f t="shared" si="3"/>
        <v>-42</v>
      </c>
      <c r="Q25">
        <v>2</v>
      </c>
      <c r="R25" s="38">
        <v>4488</v>
      </c>
      <c r="S25" s="42">
        <v>5.545696539485359</v>
      </c>
      <c r="T25" s="42">
        <v>11.535048802129548</v>
      </c>
      <c r="U25" s="42">
        <v>-3.3274179236912156</v>
      </c>
      <c r="V25" s="42">
        <v>-6.211180124223602</v>
      </c>
      <c r="W25" s="42">
        <v>5.323868677905945</v>
      </c>
      <c r="X25" s="42">
        <v>-2.440106477373558</v>
      </c>
      <c r="Y25" s="42">
        <v>-5.989352262644188</v>
      </c>
      <c r="Z25" s="42">
        <v>-9.316770186335404</v>
      </c>
    </row>
    <row r="26" spans="1:26" ht="12.75">
      <c r="A26">
        <v>47023</v>
      </c>
      <c r="B26" t="s">
        <v>299</v>
      </c>
      <c r="C26">
        <v>2019</v>
      </c>
      <c r="D26">
        <v>10</v>
      </c>
      <c r="E26">
        <v>27</v>
      </c>
      <c r="F26">
        <v>-17</v>
      </c>
      <c r="G26">
        <v>20</v>
      </c>
      <c r="H26">
        <v>48</v>
      </c>
      <c r="I26">
        <v>43</v>
      </c>
      <c r="J26" s="38">
        <f t="shared" si="0"/>
        <v>111</v>
      </c>
      <c r="K26">
        <v>1</v>
      </c>
      <c r="L26">
        <v>50</v>
      </c>
      <c r="M26">
        <v>24</v>
      </c>
      <c r="N26" s="38">
        <f t="shared" si="1"/>
        <v>75</v>
      </c>
      <c r="O26" s="38">
        <f t="shared" si="2"/>
        <v>36</v>
      </c>
      <c r="P26" s="38">
        <f t="shared" si="3"/>
        <v>19</v>
      </c>
      <c r="Q26">
        <v>-1</v>
      </c>
      <c r="R26" s="38">
        <v>2037</v>
      </c>
      <c r="S26" s="42">
        <v>4.930966469428008</v>
      </c>
      <c r="T26" s="42">
        <v>13.313609467455622</v>
      </c>
      <c r="U26" s="42">
        <v>17.75147928994083</v>
      </c>
      <c r="V26" s="42">
        <v>-0.9861932938856016</v>
      </c>
      <c r="W26" s="42">
        <v>9.368836291913214</v>
      </c>
      <c r="X26" s="42">
        <v>9.368836291913214</v>
      </c>
      <c r="Y26" s="42">
        <v>-8.382642998027613</v>
      </c>
      <c r="Z26" s="42">
        <v>9.368836291913214</v>
      </c>
    </row>
    <row r="27" spans="1:26" ht="12.75">
      <c r="A27">
        <v>47024</v>
      </c>
      <c r="B27" t="s">
        <v>300</v>
      </c>
      <c r="C27">
        <v>7951</v>
      </c>
      <c r="D27">
        <v>30</v>
      </c>
      <c r="E27">
        <v>150</v>
      </c>
      <c r="F27">
        <v>-120</v>
      </c>
      <c r="G27">
        <v>51</v>
      </c>
      <c r="H27">
        <v>192</v>
      </c>
      <c r="I27">
        <v>52</v>
      </c>
      <c r="J27" s="38">
        <f t="shared" si="0"/>
        <v>295</v>
      </c>
      <c r="K27">
        <v>32</v>
      </c>
      <c r="L27">
        <v>186</v>
      </c>
      <c r="M27">
        <v>39</v>
      </c>
      <c r="N27" s="38">
        <f t="shared" si="1"/>
        <v>257</v>
      </c>
      <c r="O27" s="38">
        <f t="shared" si="2"/>
        <v>38</v>
      </c>
      <c r="P27" s="38">
        <f t="shared" si="3"/>
        <v>-82</v>
      </c>
      <c r="Q27">
        <v>-2</v>
      </c>
      <c r="R27" s="38">
        <v>7867</v>
      </c>
      <c r="S27" s="42">
        <v>3.7931470476672144</v>
      </c>
      <c r="T27" s="42">
        <v>18.965735238336073</v>
      </c>
      <c r="U27" s="42">
        <v>4.804652927045138</v>
      </c>
      <c r="V27" s="42">
        <v>0.7586294095334429</v>
      </c>
      <c r="W27" s="42">
        <v>2.402326463522569</v>
      </c>
      <c r="X27" s="42">
        <v>1.6436970539891262</v>
      </c>
      <c r="Y27" s="42">
        <v>-15.172588190668858</v>
      </c>
      <c r="Z27" s="42">
        <v>-10.36793526362372</v>
      </c>
    </row>
    <row r="28" spans="1:26" s="43" customFormat="1" ht="12">
      <c r="A28" s="48"/>
      <c r="B28" s="48" t="s">
        <v>85</v>
      </c>
      <c r="C28" s="48">
        <f aca="true" t="shared" si="4" ref="C28:N28">SUM(C8:C27)</f>
        <v>291413</v>
      </c>
      <c r="D28" s="48">
        <f t="shared" si="4"/>
        <v>1831</v>
      </c>
      <c r="E28" s="48">
        <f t="shared" si="4"/>
        <v>3285</v>
      </c>
      <c r="F28" s="48">
        <f t="shared" si="4"/>
        <v>-1454</v>
      </c>
      <c r="G28" s="48">
        <f t="shared" si="4"/>
        <v>2007</v>
      </c>
      <c r="H28" s="48">
        <f t="shared" si="4"/>
        <v>9229</v>
      </c>
      <c r="I28" s="48">
        <f t="shared" si="4"/>
        <v>452</v>
      </c>
      <c r="J28" s="48">
        <f t="shared" si="4"/>
        <v>11688</v>
      </c>
      <c r="K28" s="48">
        <f t="shared" si="4"/>
        <v>736</v>
      </c>
      <c r="L28" s="48">
        <f t="shared" si="4"/>
        <v>8156</v>
      </c>
      <c r="M28" s="48">
        <f t="shared" si="4"/>
        <v>1114</v>
      </c>
      <c r="N28" s="48">
        <f t="shared" si="4"/>
        <v>10006</v>
      </c>
      <c r="O28" s="48">
        <f>SUM(O8:O27)</f>
        <v>1682</v>
      </c>
      <c r="P28" s="48">
        <f>SUM(P8:P27)</f>
        <v>228</v>
      </c>
      <c r="Q28" s="48">
        <v>56</v>
      </c>
      <c r="R28" s="48">
        <v>291697</v>
      </c>
      <c r="S28" s="52">
        <v>6.28011867400662</v>
      </c>
      <c r="T28" s="52">
        <v>11.26717085970057</v>
      </c>
      <c r="U28" s="52">
        <v>5.769065870933443</v>
      </c>
      <c r="V28" s="52">
        <v>3.680266159043748</v>
      </c>
      <c r="W28" s="52">
        <v>4.359383306751728</v>
      </c>
      <c r="X28" s="52">
        <v>-2.2705835948620328</v>
      </c>
      <c r="Y28" s="52">
        <v>-4.987052185693951</v>
      </c>
      <c r="Z28" s="52">
        <v>0.7820136852394917</v>
      </c>
    </row>
    <row r="29" ht="12">
      <c r="A29" s="31" t="s">
        <v>305</v>
      </c>
    </row>
    <row r="31" spans="1:10" ht="63" customHeight="1">
      <c r="A31" s="64" t="s">
        <v>312</v>
      </c>
      <c r="B31" s="65"/>
      <c r="C31" s="65"/>
      <c r="D31" s="65"/>
      <c r="E31" s="65"/>
      <c r="F31" s="65"/>
      <c r="G31" s="65"/>
      <c r="H31" s="65"/>
      <c r="I31" s="65"/>
      <c r="J31" s="65"/>
    </row>
    <row r="33" ht="13.5">
      <c r="A33" s="56" t="s">
        <v>313</v>
      </c>
    </row>
    <row r="35" ht="13.5">
      <c r="A35" s="56" t="s">
        <v>323</v>
      </c>
    </row>
    <row r="36" ht="15" customHeight="1"/>
    <row r="39" spans="1:18" s="4" customFormat="1" ht="14.25">
      <c r="A39" s="1" t="s">
        <v>321</v>
      </c>
      <c r="B39" s="2"/>
      <c r="C39" s="3"/>
      <c r="D39" s="3"/>
      <c r="E39" s="3"/>
      <c r="F39" s="3"/>
      <c r="G39" s="3"/>
      <c r="H39" s="3"/>
      <c r="I39" s="3"/>
      <c r="J39" s="3"/>
      <c r="K39" s="3"/>
      <c r="L39" s="3"/>
      <c r="M39" s="3"/>
      <c r="N39" s="3"/>
      <c r="O39" s="3"/>
      <c r="P39" s="3"/>
      <c r="Q39" s="3"/>
      <c r="R39" s="3"/>
    </row>
    <row r="40" spans="1:18" s="7" customFormat="1" ht="7.5" customHeight="1">
      <c r="A40" s="6"/>
      <c r="C40" s="8"/>
      <c r="D40" s="8"/>
      <c r="E40" s="8"/>
      <c r="F40" s="8"/>
      <c r="G40" s="8"/>
      <c r="H40" s="8"/>
      <c r="I40" s="8"/>
      <c r="J40" s="8"/>
      <c r="K40" s="8"/>
      <c r="L40" s="8"/>
      <c r="M40" s="8"/>
      <c r="N40" s="8"/>
      <c r="O40" s="8"/>
      <c r="P40" s="8"/>
      <c r="Q40" s="8"/>
      <c r="R40" s="8"/>
    </row>
    <row r="41" spans="1:26" s="7" customFormat="1" ht="12.75" customHeight="1">
      <c r="A41" s="9"/>
      <c r="B41" s="9"/>
      <c r="C41" s="10"/>
      <c r="D41" s="11" t="s">
        <v>0</v>
      </c>
      <c r="E41" s="12"/>
      <c r="F41" s="13"/>
      <c r="G41" s="11" t="s">
        <v>1</v>
      </c>
      <c r="H41" s="12"/>
      <c r="I41" s="12"/>
      <c r="J41" s="12"/>
      <c r="K41" s="12"/>
      <c r="L41" s="12"/>
      <c r="M41" s="12"/>
      <c r="N41" s="12"/>
      <c r="O41" s="14"/>
      <c r="P41" s="10"/>
      <c r="Q41" s="77" t="s">
        <v>316</v>
      </c>
      <c r="R41" s="10"/>
      <c r="S41" s="69" t="s">
        <v>2</v>
      </c>
      <c r="T41" s="69" t="s">
        <v>3</v>
      </c>
      <c r="U41" s="66" t="s">
        <v>4</v>
      </c>
      <c r="V41" s="67"/>
      <c r="W41" s="67"/>
      <c r="X41" s="68"/>
      <c r="Y41" s="69" t="s">
        <v>6</v>
      </c>
      <c r="Z41" s="69" t="s">
        <v>5</v>
      </c>
    </row>
    <row r="42" spans="1:26" s="7" customFormat="1" ht="11.25" customHeight="1">
      <c r="A42" s="15" t="s">
        <v>280</v>
      </c>
      <c r="B42" s="15" t="s">
        <v>7</v>
      </c>
      <c r="C42" s="16" t="s">
        <v>8</v>
      </c>
      <c r="D42" s="17"/>
      <c r="E42" s="17"/>
      <c r="F42" s="17"/>
      <c r="G42" s="11" t="s">
        <v>9</v>
      </c>
      <c r="H42" s="12"/>
      <c r="I42" s="12"/>
      <c r="J42" s="13"/>
      <c r="K42" s="11" t="s">
        <v>10</v>
      </c>
      <c r="L42" s="12"/>
      <c r="M42" s="12"/>
      <c r="N42" s="13"/>
      <c r="O42" s="18"/>
      <c r="P42" s="16"/>
      <c r="Q42" s="78"/>
      <c r="R42" s="16" t="s">
        <v>8</v>
      </c>
      <c r="S42" s="70"/>
      <c r="T42" s="70"/>
      <c r="U42" s="72" t="s">
        <v>11</v>
      </c>
      <c r="V42" s="72" t="s">
        <v>12</v>
      </c>
      <c r="W42" s="72" t="s">
        <v>13</v>
      </c>
      <c r="X42" s="74" t="s">
        <v>14</v>
      </c>
      <c r="Y42" s="70"/>
      <c r="Z42" s="70"/>
    </row>
    <row r="43" spans="1:26" s="7" customFormat="1" ht="11.25" customHeight="1">
      <c r="A43" s="15" t="s">
        <v>281</v>
      </c>
      <c r="B43" s="15" t="s">
        <v>15</v>
      </c>
      <c r="C43" s="16" t="s">
        <v>16</v>
      </c>
      <c r="D43" s="19" t="s">
        <v>17</v>
      </c>
      <c r="E43" s="19" t="s">
        <v>18</v>
      </c>
      <c r="F43" s="19" t="s">
        <v>19</v>
      </c>
      <c r="G43" s="20" t="s">
        <v>20</v>
      </c>
      <c r="H43" s="20" t="s">
        <v>20</v>
      </c>
      <c r="I43" s="20" t="s">
        <v>21</v>
      </c>
      <c r="J43" s="20"/>
      <c r="K43" s="20" t="s">
        <v>22</v>
      </c>
      <c r="L43" s="20" t="s">
        <v>22</v>
      </c>
      <c r="M43" s="20" t="s">
        <v>21</v>
      </c>
      <c r="N43" s="20"/>
      <c r="O43" s="16" t="s">
        <v>19</v>
      </c>
      <c r="P43" s="16" t="s">
        <v>19</v>
      </c>
      <c r="Q43" s="78"/>
      <c r="R43" s="16" t="s">
        <v>16</v>
      </c>
      <c r="S43" s="70"/>
      <c r="T43" s="70"/>
      <c r="U43" s="73"/>
      <c r="V43" s="73"/>
      <c r="W43" s="73"/>
      <c r="X43" s="75"/>
      <c r="Y43" s="70"/>
      <c r="Z43" s="70"/>
    </row>
    <row r="44" spans="1:26" s="7" customFormat="1" ht="11.25" customHeight="1">
      <c r="A44" s="21"/>
      <c r="B44" s="21"/>
      <c r="C44" s="22" t="s">
        <v>308</v>
      </c>
      <c r="D44" s="23" t="s">
        <v>23</v>
      </c>
      <c r="E44" s="24"/>
      <c r="F44" s="24"/>
      <c r="G44" s="24" t="s">
        <v>24</v>
      </c>
      <c r="H44" s="24" t="s">
        <v>25</v>
      </c>
      <c r="I44" s="24" t="s">
        <v>26</v>
      </c>
      <c r="J44" s="24" t="s">
        <v>11</v>
      </c>
      <c r="K44" s="24" t="s">
        <v>24</v>
      </c>
      <c r="L44" s="24" t="s">
        <v>25</v>
      </c>
      <c r="M44" s="24" t="s">
        <v>27</v>
      </c>
      <c r="N44" s="24" t="s">
        <v>11</v>
      </c>
      <c r="O44" s="25"/>
      <c r="P44" s="22" t="s">
        <v>28</v>
      </c>
      <c r="Q44" s="79"/>
      <c r="R44" s="22" t="s">
        <v>307</v>
      </c>
      <c r="S44" s="71"/>
      <c r="T44" s="71"/>
      <c r="U44" s="73"/>
      <c r="V44" s="73"/>
      <c r="W44" s="73"/>
      <c r="X44" s="76"/>
      <c r="Y44" s="71"/>
      <c r="Z44" s="71"/>
    </row>
    <row r="45" spans="1:27" ht="12.75">
      <c r="A45">
        <v>47002</v>
      </c>
      <c r="B45" t="s">
        <v>75</v>
      </c>
      <c r="C45">
        <v>8770</v>
      </c>
      <c r="D45">
        <v>64</v>
      </c>
      <c r="E45">
        <v>75</v>
      </c>
      <c r="F45">
        <v>-11</v>
      </c>
      <c r="G45">
        <v>110</v>
      </c>
      <c r="H45">
        <v>340</v>
      </c>
      <c r="I45">
        <v>24</v>
      </c>
      <c r="J45" s="38">
        <f aca="true" t="shared" si="5" ref="J45:J64">SUM(G45:I45)</f>
        <v>474</v>
      </c>
      <c r="K45">
        <v>18</v>
      </c>
      <c r="L45">
        <v>251</v>
      </c>
      <c r="M45">
        <v>32</v>
      </c>
      <c r="N45" s="38">
        <f aca="true" t="shared" si="6" ref="N45:N64">SUM(K45:M45)</f>
        <v>301</v>
      </c>
      <c r="O45" s="54">
        <f>(J45-N45)</f>
        <v>173</v>
      </c>
      <c r="P45" s="38">
        <f>(F45+(O45))</f>
        <v>162</v>
      </c>
      <c r="Q45">
        <v>2</v>
      </c>
      <c r="R45" s="38">
        <f>(C45+(P45))+Q45</f>
        <v>8934</v>
      </c>
      <c r="S45" s="39">
        <f>((D45)/((C45+R45)/2))*1000</f>
        <v>7.230004518752825</v>
      </c>
      <c r="T45" s="39">
        <f>((E45)/((C45+R45)/2))*1000</f>
        <v>8.472661545413466</v>
      </c>
      <c r="U45" s="39">
        <f>((O45)/((C45+R45)/2))*1000</f>
        <v>19.543605964753727</v>
      </c>
      <c r="V45" s="39">
        <f>((H45-L45)/((C45+R45)/2))*1000</f>
        <v>10.054225033890646</v>
      </c>
      <c r="W45" s="39">
        <f>((G45-K45)/((C45+R45)/2))*1000</f>
        <v>10.393131495707186</v>
      </c>
      <c r="X45" s="39">
        <f>((I45-M45)/((C45+R45)/2))*1000</f>
        <v>-0.9037505648441031</v>
      </c>
      <c r="Y45" s="39">
        <f>((F45)/((C45+R45)/2))*1000</f>
        <v>-1.2426570266606416</v>
      </c>
      <c r="Z45" s="39">
        <f>((P45)/((C45+R45)/2))*1000</f>
        <v>18.300948938093086</v>
      </c>
      <c r="AA45" s="39"/>
    </row>
    <row r="46" spans="1:26" ht="12.75">
      <c r="A46">
        <v>47003</v>
      </c>
      <c r="B46" t="s">
        <v>76</v>
      </c>
      <c r="C46">
        <v>4261</v>
      </c>
      <c r="D46">
        <v>34</v>
      </c>
      <c r="E46">
        <v>38</v>
      </c>
      <c r="F46">
        <v>-4</v>
      </c>
      <c r="G46">
        <v>39</v>
      </c>
      <c r="H46">
        <v>177</v>
      </c>
      <c r="I46">
        <v>2</v>
      </c>
      <c r="J46" s="38">
        <f t="shared" si="5"/>
        <v>218</v>
      </c>
      <c r="K46">
        <v>13</v>
      </c>
      <c r="L46">
        <v>157</v>
      </c>
      <c r="M46">
        <v>17</v>
      </c>
      <c r="N46" s="38">
        <f t="shared" si="6"/>
        <v>187</v>
      </c>
      <c r="O46" s="54">
        <f aca="true" t="shared" si="7" ref="O46:O64">(J46-N46)</f>
        <v>31</v>
      </c>
      <c r="P46" s="38">
        <f aca="true" t="shared" si="8" ref="P46:P64">(F46+(O46))</f>
        <v>27</v>
      </c>
      <c r="Q46">
        <v>4</v>
      </c>
      <c r="R46" s="38">
        <f aca="true" t="shared" si="9" ref="R46:R64">(C46+(P46))+Q46</f>
        <v>4292</v>
      </c>
      <c r="S46" s="39">
        <f aca="true" t="shared" si="10" ref="S46:S65">((D46)/((C46+R46)/2))*1000</f>
        <v>7.950426750847656</v>
      </c>
      <c r="T46" s="39">
        <f aca="true" t="shared" si="11" ref="T46:T65">((E46)/((C46+R46)/2))*1000</f>
        <v>8.885771074476791</v>
      </c>
      <c r="U46" s="39">
        <f aca="true" t="shared" si="12" ref="U46:U65">((O46)/((C46+R46)/2))*1000</f>
        <v>7.248918508125803</v>
      </c>
      <c r="V46" s="39">
        <f aca="true" t="shared" si="13" ref="V46:V65">((H46-L46)/((C46+R46)/2))*1000</f>
        <v>4.676721618145679</v>
      </c>
      <c r="W46" s="39">
        <f aca="true" t="shared" si="14" ref="W46:W65">((G46-K46)/((C46+R46)/2))*1000</f>
        <v>6.079738103589384</v>
      </c>
      <c r="X46" s="39">
        <f aca="true" t="shared" si="15" ref="X46:X65">((I46-M46)/((C46+R46)/2))*1000</f>
        <v>-3.50754121360926</v>
      </c>
      <c r="Y46" s="39">
        <f aca="true" t="shared" si="16" ref="Y46:Y65">((F46)/((C46+R46)/2))*1000</f>
        <v>-0.9353443236291359</v>
      </c>
      <c r="Z46" s="39">
        <f aca="true" t="shared" si="17" ref="Z46:Z65">((P46)/((C46+R46)/2))*1000</f>
        <v>6.313574184496668</v>
      </c>
    </row>
    <row r="47" spans="1:26" ht="12.75">
      <c r="A47">
        <v>47005</v>
      </c>
      <c r="B47" t="s">
        <v>77</v>
      </c>
      <c r="C47">
        <v>3591</v>
      </c>
      <c r="D47">
        <v>31</v>
      </c>
      <c r="E47">
        <v>42</v>
      </c>
      <c r="F47">
        <v>-11</v>
      </c>
      <c r="G47">
        <v>23</v>
      </c>
      <c r="H47">
        <v>117</v>
      </c>
      <c r="I47">
        <v>4</v>
      </c>
      <c r="J47" s="38">
        <f t="shared" si="5"/>
        <v>144</v>
      </c>
      <c r="K47">
        <v>14</v>
      </c>
      <c r="L47">
        <v>91</v>
      </c>
      <c r="M47">
        <v>24</v>
      </c>
      <c r="N47" s="38">
        <f t="shared" si="6"/>
        <v>129</v>
      </c>
      <c r="O47" s="54">
        <f t="shared" si="7"/>
        <v>15</v>
      </c>
      <c r="P47" s="38">
        <f t="shared" si="8"/>
        <v>4</v>
      </c>
      <c r="Q47">
        <v>3</v>
      </c>
      <c r="R47" s="38">
        <f t="shared" si="9"/>
        <v>3598</v>
      </c>
      <c r="S47" s="39">
        <f t="shared" si="10"/>
        <v>8.624287105299763</v>
      </c>
      <c r="T47" s="39">
        <f t="shared" si="11"/>
        <v>11.684518013631937</v>
      </c>
      <c r="U47" s="39">
        <f t="shared" si="12"/>
        <v>4.173042147725692</v>
      </c>
      <c r="V47" s="39">
        <f t="shared" si="13"/>
        <v>7.2332730560578655</v>
      </c>
      <c r="W47" s="39">
        <f t="shared" si="14"/>
        <v>2.5038252886354155</v>
      </c>
      <c r="X47" s="39">
        <f t="shared" si="15"/>
        <v>-5.56405619696759</v>
      </c>
      <c r="Y47" s="39">
        <f t="shared" si="16"/>
        <v>-3.060230908332174</v>
      </c>
      <c r="Z47" s="39">
        <f t="shared" si="17"/>
        <v>1.112811239393518</v>
      </c>
    </row>
    <row r="48" spans="1:26" ht="12.75">
      <c r="A48">
        <v>47006</v>
      </c>
      <c r="B48" t="s">
        <v>78</v>
      </c>
      <c r="C48">
        <v>3087</v>
      </c>
      <c r="D48">
        <v>23</v>
      </c>
      <c r="E48">
        <v>40</v>
      </c>
      <c r="F48">
        <v>-17</v>
      </c>
      <c r="G48">
        <v>12</v>
      </c>
      <c r="H48">
        <v>94</v>
      </c>
      <c r="I48">
        <v>2</v>
      </c>
      <c r="J48" s="38">
        <f t="shared" si="5"/>
        <v>108</v>
      </c>
      <c r="K48">
        <v>5</v>
      </c>
      <c r="L48">
        <v>89</v>
      </c>
      <c r="M48">
        <v>9</v>
      </c>
      <c r="N48" s="38">
        <f t="shared" si="6"/>
        <v>103</v>
      </c>
      <c r="O48" s="54">
        <f t="shared" si="7"/>
        <v>5</v>
      </c>
      <c r="P48" s="38">
        <f t="shared" si="8"/>
        <v>-12</v>
      </c>
      <c r="Q48">
        <v>-2</v>
      </c>
      <c r="R48" s="38">
        <f t="shared" si="9"/>
        <v>3073</v>
      </c>
      <c r="S48" s="39">
        <f t="shared" si="10"/>
        <v>7.467532467532467</v>
      </c>
      <c r="T48" s="39">
        <f t="shared" si="11"/>
        <v>12.987012987012989</v>
      </c>
      <c r="U48" s="39">
        <f t="shared" si="12"/>
        <v>1.6233766233766236</v>
      </c>
      <c r="V48" s="39">
        <f t="shared" si="13"/>
        <v>1.6233766233766236</v>
      </c>
      <c r="W48" s="39">
        <f t="shared" si="14"/>
        <v>2.2727272727272725</v>
      </c>
      <c r="X48" s="39">
        <f t="shared" si="15"/>
        <v>-2.2727272727272725</v>
      </c>
      <c r="Y48" s="39">
        <f t="shared" si="16"/>
        <v>-5.51948051948052</v>
      </c>
      <c r="Z48" s="39">
        <f t="shared" si="17"/>
        <v>-3.896103896103896</v>
      </c>
    </row>
    <row r="49" spans="1:26" ht="12.75">
      <c r="A49">
        <v>47007</v>
      </c>
      <c r="B49" t="s">
        <v>79</v>
      </c>
      <c r="C49">
        <v>1561</v>
      </c>
      <c r="D49">
        <v>16</v>
      </c>
      <c r="E49">
        <v>27</v>
      </c>
      <c r="F49">
        <v>-11</v>
      </c>
      <c r="G49">
        <v>11</v>
      </c>
      <c r="H49">
        <v>96</v>
      </c>
      <c r="I49">
        <v>1</v>
      </c>
      <c r="J49" s="38">
        <f t="shared" si="5"/>
        <v>108</v>
      </c>
      <c r="K49">
        <v>3</v>
      </c>
      <c r="L49">
        <v>75</v>
      </c>
      <c r="M49">
        <v>15</v>
      </c>
      <c r="N49" s="38">
        <f t="shared" si="6"/>
        <v>93</v>
      </c>
      <c r="O49" s="54">
        <f t="shared" si="7"/>
        <v>15</v>
      </c>
      <c r="P49" s="38">
        <f t="shared" si="8"/>
        <v>4</v>
      </c>
      <c r="Q49">
        <v>4</v>
      </c>
      <c r="R49" s="38">
        <f t="shared" si="9"/>
        <v>1569</v>
      </c>
      <c r="S49" s="39">
        <f t="shared" si="10"/>
        <v>10.223642172523961</v>
      </c>
      <c r="T49" s="39">
        <f t="shared" si="11"/>
        <v>17.252396166134186</v>
      </c>
      <c r="U49" s="39">
        <f t="shared" si="12"/>
        <v>9.584664536741213</v>
      </c>
      <c r="V49" s="39">
        <f t="shared" si="13"/>
        <v>13.418530351437699</v>
      </c>
      <c r="W49" s="39">
        <f t="shared" si="14"/>
        <v>5.111821086261981</v>
      </c>
      <c r="X49" s="39">
        <f t="shared" si="15"/>
        <v>-8.945686900958467</v>
      </c>
      <c r="Y49" s="39">
        <f t="shared" si="16"/>
        <v>-7.028753993610224</v>
      </c>
      <c r="Z49" s="39">
        <f t="shared" si="17"/>
        <v>2.5559105431309903</v>
      </c>
    </row>
    <row r="50" spans="1:26" ht="12.75">
      <c r="A50">
        <v>47008</v>
      </c>
      <c r="B50" t="s">
        <v>80</v>
      </c>
      <c r="C50">
        <v>3741</v>
      </c>
      <c r="D50">
        <v>18</v>
      </c>
      <c r="E50">
        <v>46</v>
      </c>
      <c r="F50">
        <v>-28</v>
      </c>
      <c r="G50">
        <v>16</v>
      </c>
      <c r="H50">
        <v>143</v>
      </c>
      <c r="I50">
        <v>3</v>
      </c>
      <c r="J50" s="38">
        <f t="shared" si="5"/>
        <v>162</v>
      </c>
      <c r="K50">
        <v>0</v>
      </c>
      <c r="L50">
        <v>149</v>
      </c>
      <c r="M50">
        <v>13</v>
      </c>
      <c r="N50" s="38">
        <f t="shared" si="6"/>
        <v>162</v>
      </c>
      <c r="O50" s="54">
        <f t="shared" si="7"/>
        <v>0</v>
      </c>
      <c r="P50" s="38">
        <f t="shared" si="8"/>
        <v>-28</v>
      </c>
      <c r="Q50">
        <v>-9</v>
      </c>
      <c r="R50" s="38">
        <f t="shared" si="9"/>
        <v>3704</v>
      </c>
      <c r="S50" s="39">
        <f t="shared" si="10"/>
        <v>4.835460040295501</v>
      </c>
      <c r="T50" s="39">
        <f t="shared" si="11"/>
        <v>12.357286769644057</v>
      </c>
      <c r="U50" s="39">
        <f t="shared" si="12"/>
        <v>0</v>
      </c>
      <c r="V50" s="39">
        <f t="shared" si="13"/>
        <v>-1.6118200134318335</v>
      </c>
      <c r="W50" s="39">
        <f t="shared" si="14"/>
        <v>4.298186702484889</v>
      </c>
      <c r="X50" s="39">
        <f t="shared" si="15"/>
        <v>-2.686366689053056</v>
      </c>
      <c r="Y50" s="39">
        <f t="shared" si="16"/>
        <v>-7.521826729348556</v>
      </c>
      <c r="Z50" s="39">
        <f t="shared" si="17"/>
        <v>-7.521826729348556</v>
      </c>
    </row>
    <row r="51" spans="1:26" ht="12.75">
      <c r="A51">
        <v>47009</v>
      </c>
      <c r="B51" t="s">
        <v>81</v>
      </c>
      <c r="C51">
        <v>10315</v>
      </c>
      <c r="D51">
        <v>70</v>
      </c>
      <c r="E51">
        <v>108</v>
      </c>
      <c r="F51">
        <v>-38</v>
      </c>
      <c r="G51">
        <v>34</v>
      </c>
      <c r="H51">
        <v>330</v>
      </c>
      <c r="I51">
        <v>15</v>
      </c>
      <c r="J51" s="38">
        <f t="shared" si="5"/>
        <v>379</v>
      </c>
      <c r="K51">
        <v>20</v>
      </c>
      <c r="L51">
        <v>315</v>
      </c>
      <c r="M51">
        <v>35</v>
      </c>
      <c r="N51" s="38">
        <f t="shared" si="6"/>
        <v>370</v>
      </c>
      <c r="O51" s="54">
        <f t="shared" si="7"/>
        <v>9</v>
      </c>
      <c r="P51" s="38">
        <f t="shared" si="8"/>
        <v>-29</v>
      </c>
      <c r="Q51">
        <v>2</v>
      </c>
      <c r="R51" s="38">
        <f t="shared" si="9"/>
        <v>10288</v>
      </c>
      <c r="S51" s="39">
        <f t="shared" si="10"/>
        <v>6.795126923263602</v>
      </c>
      <c r="T51" s="39">
        <f t="shared" si="11"/>
        <v>10.48391011017813</v>
      </c>
      <c r="U51" s="39">
        <f t="shared" si="12"/>
        <v>0.8736591758481774</v>
      </c>
      <c r="V51" s="39">
        <f t="shared" si="13"/>
        <v>1.456098626413629</v>
      </c>
      <c r="W51" s="39">
        <f t="shared" si="14"/>
        <v>1.3590253846527205</v>
      </c>
      <c r="X51" s="39">
        <f t="shared" si="15"/>
        <v>-1.941464835218172</v>
      </c>
      <c r="Y51" s="39">
        <f t="shared" si="16"/>
        <v>-3.688783186914527</v>
      </c>
      <c r="Z51" s="39">
        <f t="shared" si="17"/>
        <v>-2.8151240110663496</v>
      </c>
    </row>
    <row r="52" spans="1:26" ht="12.75">
      <c r="A52">
        <v>47010</v>
      </c>
      <c r="B52" t="s">
        <v>82</v>
      </c>
      <c r="C52">
        <v>5283</v>
      </c>
      <c r="D52">
        <v>29</v>
      </c>
      <c r="E52">
        <v>51</v>
      </c>
      <c r="F52">
        <v>-22</v>
      </c>
      <c r="G52">
        <v>15</v>
      </c>
      <c r="H52">
        <v>199</v>
      </c>
      <c r="I52">
        <v>4</v>
      </c>
      <c r="J52" s="38">
        <f t="shared" si="5"/>
        <v>218</v>
      </c>
      <c r="K52">
        <v>3</v>
      </c>
      <c r="L52">
        <v>161</v>
      </c>
      <c r="M52">
        <v>36</v>
      </c>
      <c r="N52" s="38">
        <f t="shared" si="6"/>
        <v>200</v>
      </c>
      <c r="O52" s="54">
        <f t="shared" si="7"/>
        <v>18</v>
      </c>
      <c r="P52" s="38">
        <f t="shared" si="8"/>
        <v>-4</v>
      </c>
      <c r="Q52">
        <v>2</v>
      </c>
      <c r="R52" s="38">
        <f t="shared" si="9"/>
        <v>5281</v>
      </c>
      <c r="S52" s="39">
        <f t="shared" si="10"/>
        <v>5.490344566452102</v>
      </c>
      <c r="T52" s="39">
        <f t="shared" si="11"/>
        <v>9.655433547898523</v>
      </c>
      <c r="U52" s="39">
        <f t="shared" si="12"/>
        <v>3.4078000757288907</v>
      </c>
      <c r="V52" s="39">
        <f t="shared" si="13"/>
        <v>7.194244604316547</v>
      </c>
      <c r="W52" s="39">
        <f t="shared" si="14"/>
        <v>2.271866717152594</v>
      </c>
      <c r="X52" s="39">
        <f t="shared" si="15"/>
        <v>-6.058311245740249</v>
      </c>
      <c r="Y52" s="39">
        <f t="shared" si="16"/>
        <v>-4.165088981446422</v>
      </c>
      <c r="Z52" s="39">
        <f t="shared" si="17"/>
        <v>-0.7572889057175312</v>
      </c>
    </row>
    <row r="53" spans="1:26" ht="12.75">
      <c r="A53">
        <v>47011</v>
      </c>
      <c r="B53" t="s">
        <v>295</v>
      </c>
      <c r="C53">
        <v>9214</v>
      </c>
      <c r="D53">
        <v>60</v>
      </c>
      <c r="E53">
        <v>111</v>
      </c>
      <c r="F53">
        <v>-51</v>
      </c>
      <c r="G53">
        <v>130</v>
      </c>
      <c r="H53">
        <v>526</v>
      </c>
      <c r="I53">
        <v>24</v>
      </c>
      <c r="J53" s="38">
        <f t="shared" si="5"/>
        <v>680</v>
      </c>
      <c r="K53">
        <v>21</v>
      </c>
      <c r="L53">
        <v>390</v>
      </c>
      <c r="M53">
        <v>91</v>
      </c>
      <c r="N53" s="38">
        <f t="shared" si="6"/>
        <v>502</v>
      </c>
      <c r="O53" s="54">
        <f t="shared" si="7"/>
        <v>178</v>
      </c>
      <c r="P53" s="38">
        <f t="shared" si="8"/>
        <v>127</v>
      </c>
      <c r="Q53">
        <v>-8</v>
      </c>
      <c r="R53" s="38">
        <f t="shared" si="9"/>
        <v>9333</v>
      </c>
      <c r="S53" s="39">
        <f t="shared" si="10"/>
        <v>6.470049064538739</v>
      </c>
      <c r="T53" s="39">
        <f t="shared" si="11"/>
        <v>11.96959076939667</v>
      </c>
      <c r="U53" s="39">
        <f t="shared" si="12"/>
        <v>19.19447889146493</v>
      </c>
      <c r="V53" s="39">
        <f t="shared" si="13"/>
        <v>14.66544454628781</v>
      </c>
      <c r="W53" s="39">
        <f t="shared" si="14"/>
        <v>11.753922467245376</v>
      </c>
      <c r="X53" s="39">
        <f t="shared" si="15"/>
        <v>-7.224888122068259</v>
      </c>
      <c r="Y53" s="39">
        <f t="shared" si="16"/>
        <v>-5.499541704857928</v>
      </c>
      <c r="Z53" s="39">
        <f t="shared" si="17"/>
        <v>13.694937186606998</v>
      </c>
    </row>
    <row r="54" spans="1:26" ht="12.75">
      <c r="A54">
        <v>47012</v>
      </c>
      <c r="B54" t="s">
        <v>83</v>
      </c>
      <c r="C54">
        <v>9422</v>
      </c>
      <c r="D54">
        <v>67</v>
      </c>
      <c r="E54">
        <v>108</v>
      </c>
      <c r="F54">
        <v>-41</v>
      </c>
      <c r="G54">
        <v>96</v>
      </c>
      <c r="H54">
        <v>288</v>
      </c>
      <c r="I54">
        <v>7</v>
      </c>
      <c r="J54" s="38">
        <f t="shared" si="5"/>
        <v>391</v>
      </c>
      <c r="K54">
        <v>44</v>
      </c>
      <c r="L54">
        <v>289</v>
      </c>
      <c r="M54">
        <v>8</v>
      </c>
      <c r="N54" s="38">
        <f t="shared" si="6"/>
        <v>341</v>
      </c>
      <c r="O54" s="54">
        <f t="shared" si="7"/>
        <v>50</v>
      </c>
      <c r="P54" s="38">
        <f t="shared" si="8"/>
        <v>9</v>
      </c>
      <c r="Q54">
        <v>1</v>
      </c>
      <c r="R54" s="38">
        <f t="shared" si="9"/>
        <v>9432</v>
      </c>
      <c r="S54" s="39">
        <f t="shared" si="10"/>
        <v>7.107245146918426</v>
      </c>
      <c r="T54" s="39">
        <f t="shared" si="11"/>
        <v>11.456454863689402</v>
      </c>
      <c r="U54" s="39">
        <f t="shared" si="12"/>
        <v>5.303914288745093</v>
      </c>
      <c r="V54" s="39">
        <f t="shared" si="13"/>
        <v>-0.10607828577490189</v>
      </c>
      <c r="W54" s="39">
        <f t="shared" si="14"/>
        <v>5.516070860294898</v>
      </c>
      <c r="X54" s="39">
        <f t="shared" si="15"/>
        <v>-0.10607828577490189</v>
      </c>
      <c r="Y54" s="39">
        <f t="shared" si="16"/>
        <v>-4.349209716770978</v>
      </c>
      <c r="Z54" s="39">
        <f t="shared" si="17"/>
        <v>0.9547045719741168</v>
      </c>
    </row>
    <row r="55" spans="1:26" ht="12.75">
      <c r="A55">
        <v>47013</v>
      </c>
      <c r="B55" t="s">
        <v>84</v>
      </c>
      <c r="C55">
        <v>4438</v>
      </c>
      <c r="D55">
        <v>21</v>
      </c>
      <c r="E55">
        <v>42</v>
      </c>
      <c r="F55">
        <v>-21</v>
      </c>
      <c r="G55">
        <v>36</v>
      </c>
      <c r="H55">
        <v>231</v>
      </c>
      <c r="I55">
        <v>4</v>
      </c>
      <c r="J55" s="38">
        <f t="shared" si="5"/>
        <v>271</v>
      </c>
      <c r="K55">
        <v>8</v>
      </c>
      <c r="L55">
        <v>188</v>
      </c>
      <c r="M55">
        <v>25</v>
      </c>
      <c r="N55" s="38">
        <f t="shared" si="6"/>
        <v>221</v>
      </c>
      <c r="O55" s="54">
        <f t="shared" si="7"/>
        <v>50</v>
      </c>
      <c r="P55" s="38">
        <f t="shared" si="8"/>
        <v>29</v>
      </c>
      <c r="Q55">
        <v>-1</v>
      </c>
      <c r="R55" s="38">
        <f t="shared" si="9"/>
        <v>4466</v>
      </c>
      <c r="S55" s="39">
        <f t="shared" si="10"/>
        <v>4.716981132075471</v>
      </c>
      <c r="T55" s="39">
        <f t="shared" si="11"/>
        <v>9.433962264150942</v>
      </c>
      <c r="U55" s="39">
        <f t="shared" si="12"/>
        <v>11.230907457322552</v>
      </c>
      <c r="V55" s="39">
        <f t="shared" si="13"/>
        <v>9.658580413297395</v>
      </c>
      <c r="W55" s="39">
        <f t="shared" si="14"/>
        <v>6.289308176100629</v>
      </c>
      <c r="X55" s="39">
        <f t="shared" si="15"/>
        <v>-4.716981132075471</v>
      </c>
      <c r="Y55" s="39">
        <f t="shared" si="16"/>
        <v>-4.716981132075471</v>
      </c>
      <c r="Z55" s="39">
        <f t="shared" si="17"/>
        <v>6.51392632524708</v>
      </c>
    </row>
    <row r="56" spans="1:26" ht="12.75">
      <c r="A56">
        <v>47014</v>
      </c>
      <c r="B56" t="s">
        <v>85</v>
      </c>
      <c r="C56">
        <v>43512</v>
      </c>
      <c r="D56">
        <v>285</v>
      </c>
      <c r="E56">
        <v>521</v>
      </c>
      <c r="F56">
        <v>-236</v>
      </c>
      <c r="G56">
        <v>307</v>
      </c>
      <c r="H56">
        <v>983</v>
      </c>
      <c r="I56">
        <v>82</v>
      </c>
      <c r="J56" s="38">
        <f t="shared" si="5"/>
        <v>1372</v>
      </c>
      <c r="K56">
        <v>98</v>
      </c>
      <c r="L56">
        <v>832</v>
      </c>
      <c r="M56">
        <v>142</v>
      </c>
      <c r="N56" s="38">
        <f t="shared" si="6"/>
        <v>1072</v>
      </c>
      <c r="O56" s="54">
        <f t="shared" si="7"/>
        <v>300</v>
      </c>
      <c r="P56" s="38">
        <f t="shared" si="8"/>
        <v>64</v>
      </c>
      <c r="Q56">
        <v>20</v>
      </c>
      <c r="R56" s="38">
        <f t="shared" si="9"/>
        <v>43596</v>
      </c>
      <c r="S56" s="39">
        <f t="shared" si="10"/>
        <v>6.543601046976168</v>
      </c>
      <c r="T56" s="39">
        <f t="shared" si="11"/>
        <v>11.962161913945906</v>
      </c>
      <c r="U56" s="39">
        <f t="shared" si="12"/>
        <v>6.888001102080176</v>
      </c>
      <c r="V56" s="39">
        <f t="shared" si="13"/>
        <v>3.466960554713689</v>
      </c>
      <c r="W56" s="39">
        <f t="shared" si="14"/>
        <v>4.798640767782524</v>
      </c>
      <c r="X56" s="39">
        <f t="shared" si="15"/>
        <v>-1.3776002204160354</v>
      </c>
      <c r="Y56" s="39">
        <f t="shared" si="16"/>
        <v>-5.418560866969738</v>
      </c>
      <c r="Z56" s="39">
        <f t="shared" si="17"/>
        <v>1.4694402351104376</v>
      </c>
    </row>
    <row r="57" spans="1:26" ht="12.75">
      <c r="A57">
        <v>47016</v>
      </c>
      <c r="B57" t="s">
        <v>86</v>
      </c>
      <c r="C57">
        <v>4333</v>
      </c>
      <c r="D57">
        <v>23</v>
      </c>
      <c r="E57">
        <v>57</v>
      </c>
      <c r="F57">
        <v>-34</v>
      </c>
      <c r="G57">
        <v>22</v>
      </c>
      <c r="H57">
        <v>124</v>
      </c>
      <c r="I57">
        <v>8</v>
      </c>
      <c r="J57" s="38">
        <f t="shared" si="5"/>
        <v>154</v>
      </c>
      <c r="K57">
        <v>11</v>
      </c>
      <c r="L57">
        <v>127</v>
      </c>
      <c r="M57">
        <v>23</v>
      </c>
      <c r="N57" s="38">
        <f t="shared" si="6"/>
        <v>161</v>
      </c>
      <c r="O57" s="54">
        <f t="shared" si="7"/>
        <v>-7</v>
      </c>
      <c r="P57" s="38">
        <f t="shared" si="8"/>
        <v>-41</v>
      </c>
      <c r="Q57">
        <v>5</v>
      </c>
      <c r="R57" s="38">
        <f t="shared" si="9"/>
        <v>4297</v>
      </c>
      <c r="S57" s="39">
        <f t="shared" si="10"/>
        <v>5.330243337195829</v>
      </c>
      <c r="T57" s="39">
        <f t="shared" si="11"/>
        <v>13.20973348783314</v>
      </c>
      <c r="U57" s="39">
        <f t="shared" si="12"/>
        <v>-1.6222479721900347</v>
      </c>
      <c r="V57" s="39">
        <f t="shared" si="13"/>
        <v>-0.6952491309385863</v>
      </c>
      <c r="W57" s="39">
        <f t="shared" si="14"/>
        <v>2.549246813441483</v>
      </c>
      <c r="X57" s="39">
        <f t="shared" si="15"/>
        <v>-3.4762456546929315</v>
      </c>
      <c r="Y57" s="39">
        <f t="shared" si="16"/>
        <v>-7.879490150637311</v>
      </c>
      <c r="Z57" s="39">
        <f t="shared" si="17"/>
        <v>-9.501738122827346</v>
      </c>
    </row>
    <row r="58" spans="1:26" ht="12.75">
      <c r="A58">
        <v>47017</v>
      </c>
      <c r="B58" t="s">
        <v>87</v>
      </c>
      <c r="C58">
        <v>12941</v>
      </c>
      <c r="D58">
        <v>94</v>
      </c>
      <c r="E58">
        <v>118</v>
      </c>
      <c r="F58">
        <v>-24</v>
      </c>
      <c r="G58">
        <v>58</v>
      </c>
      <c r="H58">
        <v>471</v>
      </c>
      <c r="I58">
        <v>34</v>
      </c>
      <c r="J58" s="38">
        <f t="shared" si="5"/>
        <v>563</v>
      </c>
      <c r="K58">
        <v>24</v>
      </c>
      <c r="L58">
        <v>394</v>
      </c>
      <c r="M58">
        <v>105</v>
      </c>
      <c r="N58" s="38">
        <f t="shared" si="6"/>
        <v>523</v>
      </c>
      <c r="O58" s="54">
        <f t="shared" si="7"/>
        <v>40</v>
      </c>
      <c r="P58" s="38">
        <f t="shared" si="8"/>
        <v>16</v>
      </c>
      <c r="Q58">
        <v>-2</v>
      </c>
      <c r="R58" s="38">
        <f t="shared" si="9"/>
        <v>12955</v>
      </c>
      <c r="S58" s="39">
        <f t="shared" si="10"/>
        <v>7.259808464627742</v>
      </c>
      <c r="T58" s="39">
        <f t="shared" si="11"/>
        <v>9.1133765832561</v>
      </c>
      <c r="U58" s="39">
        <f t="shared" si="12"/>
        <v>3.089280197713933</v>
      </c>
      <c r="V58" s="39">
        <f t="shared" si="13"/>
        <v>5.946864380599321</v>
      </c>
      <c r="W58" s="39">
        <f t="shared" si="14"/>
        <v>2.6258881680568424</v>
      </c>
      <c r="X58" s="39">
        <f t="shared" si="15"/>
        <v>-5.483472350942231</v>
      </c>
      <c r="Y58" s="39">
        <f t="shared" si="16"/>
        <v>-1.8535681186283597</v>
      </c>
      <c r="Z58" s="39">
        <f t="shared" si="17"/>
        <v>1.2357120790855731</v>
      </c>
    </row>
    <row r="59" spans="1:26" ht="12.75">
      <c r="A59">
        <v>47018</v>
      </c>
      <c r="B59" t="s">
        <v>88</v>
      </c>
      <c r="C59">
        <v>789</v>
      </c>
      <c r="D59">
        <v>0</v>
      </c>
      <c r="E59">
        <v>13</v>
      </c>
      <c r="F59">
        <v>-13</v>
      </c>
      <c r="G59">
        <v>0</v>
      </c>
      <c r="H59">
        <v>37</v>
      </c>
      <c r="I59">
        <v>1</v>
      </c>
      <c r="J59" s="38">
        <f t="shared" si="5"/>
        <v>38</v>
      </c>
      <c r="K59">
        <v>5</v>
      </c>
      <c r="L59">
        <v>34</v>
      </c>
      <c r="M59">
        <v>7</v>
      </c>
      <c r="N59" s="38">
        <f t="shared" si="6"/>
        <v>46</v>
      </c>
      <c r="O59" s="54">
        <f t="shared" si="7"/>
        <v>-8</v>
      </c>
      <c r="P59" s="38">
        <f t="shared" si="8"/>
        <v>-21</v>
      </c>
      <c r="Q59">
        <v>1</v>
      </c>
      <c r="R59" s="38">
        <f t="shared" si="9"/>
        <v>769</v>
      </c>
      <c r="S59" s="39">
        <f t="shared" si="10"/>
        <v>0</v>
      </c>
      <c r="T59" s="39">
        <f t="shared" si="11"/>
        <v>16.68806161745828</v>
      </c>
      <c r="U59" s="39">
        <f t="shared" si="12"/>
        <v>-10.269576379974325</v>
      </c>
      <c r="V59" s="39">
        <f t="shared" si="13"/>
        <v>3.851091142490372</v>
      </c>
      <c r="W59" s="39">
        <f t="shared" si="14"/>
        <v>-6.418485237483954</v>
      </c>
      <c r="X59" s="39">
        <f t="shared" si="15"/>
        <v>-7.702182284980744</v>
      </c>
      <c r="Y59" s="39">
        <f t="shared" si="16"/>
        <v>-16.68806161745828</v>
      </c>
      <c r="Z59" s="39">
        <f t="shared" si="17"/>
        <v>-26.957637997432606</v>
      </c>
    </row>
    <row r="60" spans="1:26" ht="12.75">
      <c r="A60">
        <v>47020</v>
      </c>
      <c r="B60" t="s">
        <v>89</v>
      </c>
      <c r="C60">
        <v>5661</v>
      </c>
      <c r="D60">
        <v>40</v>
      </c>
      <c r="E60">
        <v>58</v>
      </c>
      <c r="F60">
        <v>-18</v>
      </c>
      <c r="G60">
        <v>28</v>
      </c>
      <c r="H60">
        <v>217</v>
      </c>
      <c r="I60">
        <v>2</v>
      </c>
      <c r="J60" s="38">
        <f t="shared" si="5"/>
        <v>247</v>
      </c>
      <c r="K60">
        <v>10</v>
      </c>
      <c r="L60">
        <v>196</v>
      </c>
      <c r="M60">
        <v>25</v>
      </c>
      <c r="N60" s="38">
        <f t="shared" si="6"/>
        <v>231</v>
      </c>
      <c r="O60" s="54">
        <f t="shared" si="7"/>
        <v>16</v>
      </c>
      <c r="P60" s="38">
        <f t="shared" si="8"/>
        <v>-2</v>
      </c>
      <c r="Q60">
        <v>5</v>
      </c>
      <c r="R60" s="38">
        <f t="shared" si="9"/>
        <v>5664</v>
      </c>
      <c r="S60" s="39">
        <f t="shared" si="10"/>
        <v>7.06401766004415</v>
      </c>
      <c r="T60" s="39">
        <f t="shared" si="11"/>
        <v>10.242825607064018</v>
      </c>
      <c r="U60" s="39">
        <f t="shared" si="12"/>
        <v>2.8256070640176603</v>
      </c>
      <c r="V60" s="39">
        <f t="shared" si="13"/>
        <v>3.7086092715231787</v>
      </c>
      <c r="W60" s="39">
        <f t="shared" si="14"/>
        <v>3.1788079470198674</v>
      </c>
      <c r="X60" s="39">
        <f t="shared" si="15"/>
        <v>-4.061810154525387</v>
      </c>
      <c r="Y60" s="39">
        <f t="shared" si="16"/>
        <v>-3.1788079470198674</v>
      </c>
      <c r="Z60" s="39">
        <f t="shared" si="17"/>
        <v>-0.35320088300220753</v>
      </c>
    </row>
    <row r="61" spans="1:26" ht="12.75">
      <c r="A61">
        <v>47021</v>
      </c>
      <c r="B61" t="s">
        <v>90</v>
      </c>
      <c r="C61">
        <v>2699</v>
      </c>
      <c r="D61">
        <v>14</v>
      </c>
      <c r="E61">
        <v>18</v>
      </c>
      <c r="F61">
        <v>-4</v>
      </c>
      <c r="G61">
        <v>31</v>
      </c>
      <c r="H61">
        <v>142</v>
      </c>
      <c r="I61">
        <v>6</v>
      </c>
      <c r="J61" s="38">
        <f t="shared" si="5"/>
        <v>179</v>
      </c>
      <c r="K61">
        <v>15</v>
      </c>
      <c r="L61">
        <v>139</v>
      </c>
      <c r="M61">
        <v>12</v>
      </c>
      <c r="N61" s="38">
        <f t="shared" si="6"/>
        <v>166</v>
      </c>
      <c r="O61" s="54">
        <f t="shared" si="7"/>
        <v>13</v>
      </c>
      <c r="P61" s="38">
        <f t="shared" si="8"/>
        <v>9</v>
      </c>
      <c r="Q61">
        <v>1</v>
      </c>
      <c r="R61" s="38">
        <f t="shared" si="9"/>
        <v>2709</v>
      </c>
      <c r="S61" s="39">
        <f t="shared" si="10"/>
        <v>5.177514792899409</v>
      </c>
      <c r="T61" s="39">
        <f t="shared" si="11"/>
        <v>6.656804733727811</v>
      </c>
      <c r="U61" s="39">
        <f t="shared" si="12"/>
        <v>4.807692307692308</v>
      </c>
      <c r="V61" s="39">
        <f t="shared" si="13"/>
        <v>1.1094674556213018</v>
      </c>
      <c r="W61" s="39">
        <f t="shared" si="14"/>
        <v>5.9171597633136095</v>
      </c>
      <c r="X61" s="39">
        <f t="shared" si="15"/>
        <v>-2.2189349112426036</v>
      </c>
      <c r="Y61" s="39">
        <f t="shared" si="16"/>
        <v>-1.4792899408284024</v>
      </c>
      <c r="Z61" s="39">
        <f t="shared" si="17"/>
        <v>3.3284023668639056</v>
      </c>
    </row>
    <row r="62" spans="1:26" ht="12.75">
      <c r="A62">
        <v>47022</v>
      </c>
      <c r="B62" t="s">
        <v>91</v>
      </c>
      <c r="C62">
        <v>2235</v>
      </c>
      <c r="D62">
        <v>13</v>
      </c>
      <c r="E62">
        <v>21</v>
      </c>
      <c r="F62">
        <v>-8</v>
      </c>
      <c r="G62">
        <v>15</v>
      </c>
      <c r="H62">
        <v>78</v>
      </c>
      <c r="I62">
        <v>2</v>
      </c>
      <c r="J62" s="38">
        <f t="shared" si="5"/>
        <v>95</v>
      </c>
      <c r="K62">
        <v>3</v>
      </c>
      <c r="L62">
        <v>101</v>
      </c>
      <c r="M62">
        <v>12</v>
      </c>
      <c r="N62" s="38">
        <f t="shared" si="6"/>
        <v>116</v>
      </c>
      <c r="O62" s="54">
        <f t="shared" si="7"/>
        <v>-21</v>
      </c>
      <c r="P62" s="38">
        <f t="shared" si="8"/>
        <v>-29</v>
      </c>
      <c r="Q62">
        <v>1</v>
      </c>
      <c r="R62" s="38">
        <f t="shared" si="9"/>
        <v>2207</v>
      </c>
      <c r="S62" s="39">
        <f t="shared" si="10"/>
        <v>5.85321927059883</v>
      </c>
      <c r="T62" s="39">
        <f t="shared" si="11"/>
        <v>9.45520036019811</v>
      </c>
      <c r="U62" s="39">
        <f t="shared" si="12"/>
        <v>-9.45520036019811</v>
      </c>
      <c r="V62" s="39">
        <f t="shared" si="13"/>
        <v>-10.355695632597929</v>
      </c>
      <c r="W62" s="39">
        <f t="shared" si="14"/>
        <v>5.402971634398919</v>
      </c>
      <c r="X62" s="39">
        <f t="shared" si="15"/>
        <v>-4.502476361999099</v>
      </c>
      <c r="Y62" s="39">
        <f t="shared" si="16"/>
        <v>-3.6019810895992794</v>
      </c>
      <c r="Z62" s="39">
        <f t="shared" si="17"/>
        <v>-13.057181449797389</v>
      </c>
    </row>
    <row r="63" spans="1:26" ht="12.75">
      <c r="A63">
        <v>47023</v>
      </c>
      <c r="B63" t="s">
        <v>299</v>
      </c>
      <c r="C63">
        <v>1003</v>
      </c>
      <c r="D63">
        <v>5</v>
      </c>
      <c r="E63">
        <v>14</v>
      </c>
      <c r="F63">
        <v>-9</v>
      </c>
      <c r="G63">
        <v>15</v>
      </c>
      <c r="H63">
        <v>27</v>
      </c>
      <c r="I63">
        <v>23</v>
      </c>
      <c r="J63" s="38">
        <f t="shared" si="5"/>
        <v>65</v>
      </c>
      <c r="K63">
        <v>0</v>
      </c>
      <c r="L63">
        <v>30</v>
      </c>
      <c r="M63">
        <v>19</v>
      </c>
      <c r="N63" s="38">
        <f t="shared" si="6"/>
        <v>49</v>
      </c>
      <c r="O63" s="54">
        <f t="shared" si="7"/>
        <v>16</v>
      </c>
      <c r="P63" s="38">
        <f t="shared" si="8"/>
        <v>7</v>
      </c>
      <c r="Q63">
        <v>-2</v>
      </c>
      <c r="R63" s="38">
        <f t="shared" si="9"/>
        <v>1008</v>
      </c>
      <c r="S63" s="39">
        <f t="shared" si="10"/>
        <v>4.972650422675286</v>
      </c>
      <c r="T63" s="39">
        <f t="shared" si="11"/>
        <v>13.9234211834908</v>
      </c>
      <c r="U63" s="39">
        <f t="shared" si="12"/>
        <v>15.912481352560913</v>
      </c>
      <c r="V63" s="39">
        <f t="shared" si="13"/>
        <v>-2.9835902536051715</v>
      </c>
      <c r="W63" s="39">
        <f t="shared" si="14"/>
        <v>14.917951268025858</v>
      </c>
      <c r="X63" s="39">
        <f t="shared" si="15"/>
        <v>3.9781203381402284</v>
      </c>
      <c r="Y63" s="39">
        <f t="shared" si="16"/>
        <v>-8.950770760815516</v>
      </c>
      <c r="Z63" s="39">
        <f t="shared" si="17"/>
        <v>6.9617105917454</v>
      </c>
    </row>
    <row r="64" spans="1:26" ht="12.75">
      <c r="A64">
        <v>47024</v>
      </c>
      <c r="B64" t="s">
        <v>300</v>
      </c>
      <c r="C64">
        <v>3767</v>
      </c>
      <c r="D64">
        <v>14</v>
      </c>
      <c r="E64">
        <v>65</v>
      </c>
      <c r="F64">
        <v>-51</v>
      </c>
      <c r="G64">
        <v>25</v>
      </c>
      <c r="H64">
        <v>105</v>
      </c>
      <c r="I64">
        <v>28</v>
      </c>
      <c r="J64" s="38">
        <f t="shared" si="5"/>
        <v>158</v>
      </c>
      <c r="K64">
        <v>21</v>
      </c>
      <c r="L64">
        <v>115</v>
      </c>
      <c r="M64">
        <v>24</v>
      </c>
      <c r="N64" s="38">
        <f t="shared" si="6"/>
        <v>160</v>
      </c>
      <c r="O64" s="54">
        <f t="shared" si="7"/>
        <v>-2</v>
      </c>
      <c r="P64" s="38">
        <f t="shared" si="8"/>
        <v>-53</v>
      </c>
      <c r="Q64">
        <v>-1</v>
      </c>
      <c r="R64" s="38">
        <f t="shared" si="9"/>
        <v>3713</v>
      </c>
      <c r="S64" s="39">
        <f t="shared" si="10"/>
        <v>3.7433155080213902</v>
      </c>
      <c r="T64" s="39">
        <f t="shared" si="11"/>
        <v>17.379679144385026</v>
      </c>
      <c r="U64" s="39">
        <f t="shared" si="12"/>
        <v>-0.5347593582887701</v>
      </c>
      <c r="V64" s="39">
        <f t="shared" si="13"/>
        <v>-2.6737967914438503</v>
      </c>
      <c r="W64" s="39">
        <f t="shared" si="14"/>
        <v>1.0695187165775402</v>
      </c>
      <c r="X64" s="39">
        <f t="shared" si="15"/>
        <v>1.0695187165775402</v>
      </c>
      <c r="Y64" s="39">
        <f t="shared" si="16"/>
        <v>-13.636363636363635</v>
      </c>
      <c r="Z64" s="39">
        <f t="shared" si="17"/>
        <v>-14.171122994652407</v>
      </c>
    </row>
    <row r="65" spans="1:26" ht="12">
      <c r="A65" s="48"/>
      <c r="B65" s="48" t="s">
        <v>85</v>
      </c>
      <c r="C65" s="48">
        <f aca="true" t="shared" si="18" ref="C65:R65">SUM(C45:C64)</f>
        <v>140623</v>
      </c>
      <c r="D65" s="48">
        <f t="shared" si="18"/>
        <v>921</v>
      </c>
      <c r="E65" s="48">
        <f t="shared" si="18"/>
        <v>1573</v>
      </c>
      <c r="F65" s="48">
        <f t="shared" si="18"/>
        <v>-652</v>
      </c>
      <c r="G65" s="48">
        <f t="shared" si="18"/>
        <v>1023</v>
      </c>
      <c r="H65" s="48">
        <f t="shared" si="18"/>
        <v>4725</v>
      </c>
      <c r="I65" s="48">
        <f t="shared" si="18"/>
        <v>276</v>
      </c>
      <c r="J65" s="48">
        <f t="shared" si="18"/>
        <v>6024</v>
      </c>
      <c r="K65" s="48">
        <f t="shared" si="18"/>
        <v>336</v>
      </c>
      <c r="L65" s="48">
        <f t="shared" si="18"/>
        <v>4123</v>
      </c>
      <c r="M65" s="48">
        <f t="shared" si="18"/>
        <v>674</v>
      </c>
      <c r="N65" s="48">
        <f t="shared" si="18"/>
        <v>5133</v>
      </c>
      <c r="O65" s="48">
        <f t="shared" si="18"/>
        <v>891</v>
      </c>
      <c r="P65" s="48">
        <f t="shared" si="18"/>
        <v>239</v>
      </c>
      <c r="Q65" s="48">
        <f t="shared" si="18"/>
        <v>26</v>
      </c>
      <c r="R65" s="48">
        <f t="shared" si="18"/>
        <v>140888</v>
      </c>
      <c r="S65" s="52">
        <f t="shared" si="10"/>
        <v>6.543261186951842</v>
      </c>
      <c r="T65" s="52">
        <f t="shared" si="11"/>
        <v>11.175407000081702</v>
      </c>
      <c r="U65" s="52">
        <f t="shared" si="12"/>
        <v>6.330125643402922</v>
      </c>
      <c r="V65" s="52">
        <f t="shared" si="13"/>
        <v>4.276919907214994</v>
      </c>
      <c r="W65" s="52">
        <f t="shared" si="14"/>
        <v>4.880803947270266</v>
      </c>
      <c r="X65" s="52">
        <f t="shared" si="15"/>
        <v>-2.827598211082338</v>
      </c>
      <c r="Y65" s="52">
        <f t="shared" si="16"/>
        <v>-4.63214581312986</v>
      </c>
      <c r="Z65" s="52">
        <f t="shared" si="17"/>
        <v>1.6979798302730622</v>
      </c>
    </row>
    <row r="66" ht="12">
      <c r="A66" s="31" t="s">
        <v>305</v>
      </c>
    </row>
    <row r="68" spans="1:10" ht="63" customHeight="1">
      <c r="A68" s="64" t="s">
        <v>312</v>
      </c>
      <c r="B68" s="65"/>
      <c r="C68" s="65"/>
      <c r="D68" s="65"/>
      <c r="E68" s="65"/>
      <c r="F68" s="65"/>
      <c r="G68" s="65"/>
      <c r="H68" s="65"/>
      <c r="I68" s="65"/>
      <c r="J68" s="65"/>
    </row>
    <row r="70" ht="13.5">
      <c r="A70" s="56" t="s">
        <v>313</v>
      </c>
    </row>
    <row r="72" ht="13.5">
      <c r="A72" s="56" t="s">
        <v>323</v>
      </c>
    </row>
    <row r="75" spans="1:18" s="4" customFormat="1" ht="14.25">
      <c r="A75" s="1" t="s">
        <v>322</v>
      </c>
      <c r="B75" s="2"/>
      <c r="C75" s="3"/>
      <c r="D75" s="3"/>
      <c r="E75" s="3"/>
      <c r="F75" s="3"/>
      <c r="G75" s="3"/>
      <c r="H75" s="3"/>
      <c r="I75" s="3"/>
      <c r="J75" s="3"/>
      <c r="K75" s="3"/>
      <c r="L75" s="3"/>
      <c r="M75" s="3"/>
      <c r="N75" s="3"/>
      <c r="O75" s="3"/>
      <c r="P75" s="3"/>
      <c r="Q75" s="3"/>
      <c r="R75" s="3"/>
    </row>
    <row r="76" spans="1:18" s="7" customFormat="1" ht="7.5" customHeight="1">
      <c r="A76" s="6"/>
      <c r="C76" s="8"/>
      <c r="D76" s="8"/>
      <c r="E76" s="8"/>
      <c r="F76" s="8"/>
      <c r="G76" s="8"/>
      <c r="H76" s="8"/>
      <c r="I76" s="8"/>
      <c r="J76" s="8"/>
      <c r="K76" s="8"/>
      <c r="L76" s="8"/>
      <c r="M76" s="8"/>
      <c r="N76" s="8"/>
      <c r="O76" s="8"/>
      <c r="P76" s="8"/>
      <c r="Q76" s="8"/>
      <c r="R76" s="8"/>
    </row>
    <row r="77" spans="1:26" s="7" customFormat="1" ht="12.75" customHeight="1">
      <c r="A77" s="9"/>
      <c r="B77" s="9"/>
      <c r="C77" s="10"/>
      <c r="D77" s="11" t="s">
        <v>0</v>
      </c>
      <c r="E77" s="12"/>
      <c r="F77" s="13"/>
      <c r="G77" s="11" t="s">
        <v>1</v>
      </c>
      <c r="H77" s="12"/>
      <c r="I77" s="12"/>
      <c r="J77" s="12"/>
      <c r="K77" s="12"/>
      <c r="L77" s="12"/>
      <c r="M77" s="12"/>
      <c r="N77" s="12"/>
      <c r="O77" s="14"/>
      <c r="P77" s="10"/>
      <c r="Q77" s="77" t="s">
        <v>316</v>
      </c>
      <c r="R77" s="10"/>
      <c r="S77" s="69" t="s">
        <v>2</v>
      </c>
      <c r="T77" s="69" t="s">
        <v>3</v>
      </c>
      <c r="U77" s="66" t="s">
        <v>4</v>
      </c>
      <c r="V77" s="67"/>
      <c r="W77" s="67"/>
      <c r="X77" s="68"/>
      <c r="Y77" s="69" t="s">
        <v>6</v>
      </c>
      <c r="Z77" s="69" t="s">
        <v>5</v>
      </c>
    </row>
    <row r="78" spans="1:26" s="7" customFormat="1" ht="11.25" customHeight="1">
      <c r="A78" s="15" t="s">
        <v>280</v>
      </c>
      <c r="B78" s="15" t="s">
        <v>7</v>
      </c>
      <c r="C78" s="16" t="s">
        <v>8</v>
      </c>
      <c r="D78" s="17"/>
      <c r="E78" s="17"/>
      <c r="F78" s="17"/>
      <c r="G78" s="11" t="s">
        <v>9</v>
      </c>
      <c r="H78" s="12"/>
      <c r="I78" s="12"/>
      <c r="J78" s="13"/>
      <c r="K78" s="11" t="s">
        <v>10</v>
      </c>
      <c r="L78" s="12"/>
      <c r="M78" s="12"/>
      <c r="N78" s="13"/>
      <c r="O78" s="18"/>
      <c r="P78" s="16"/>
      <c r="Q78" s="78"/>
      <c r="R78" s="16" t="s">
        <v>8</v>
      </c>
      <c r="S78" s="70"/>
      <c r="T78" s="70"/>
      <c r="U78" s="72" t="s">
        <v>11</v>
      </c>
      <c r="V78" s="72" t="s">
        <v>12</v>
      </c>
      <c r="W78" s="72" t="s">
        <v>13</v>
      </c>
      <c r="X78" s="74" t="s">
        <v>14</v>
      </c>
      <c r="Y78" s="70"/>
      <c r="Z78" s="70"/>
    </row>
    <row r="79" spans="1:26" s="7" customFormat="1" ht="11.25" customHeight="1">
      <c r="A79" s="15" t="s">
        <v>281</v>
      </c>
      <c r="B79" s="15" t="s">
        <v>15</v>
      </c>
      <c r="C79" s="16" t="s">
        <v>16</v>
      </c>
      <c r="D79" s="19" t="s">
        <v>17</v>
      </c>
      <c r="E79" s="19" t="s">
        <v>18</v>
      </c>
      <c r="F79" s="19" t="s">
        <v>19</v>
      </c>
      <c r="G79" s="20" t="s">
        <v>20</v>
      </c>
      <c r="H79" s="20" t="s">
        <v>20</v>
      </c>
      <c r="I79" s="20" t="s">
        <v>21</v>
      </c>
      <c r="J79" s="20"/>
      <c r="K79" s="20" t="s">
        <v>22</v>
      </c>
      <c r="L79" s="20" t="s">
        <v>22</v>
      </c>
      <c r="M79" s="20" t="s">
        <v>21</v>
      </c>
      <c r="N79" s="20"/>
      <c r="O79" s="16" t="s">
        <v>19</v>
      </c>
      <c r="P79" s="16" t="s">
        <v>19</v>
      </c>
      <c r="Q79" s="78"/>
      <c r="R79" s="16" t="s">
        <v>16</v>
      </c>
      <c r="S79" s="70"/>
      <c r="T79" s="70"/>
      <c r="U79" s="73"/>
      <c r="V79" s="73"/>
      <c r="W79" s="73"/>
      <c r="X79" s="75"/>
      <c r="Y79" s="70"/>
      <c r="Z79" s="70"/>
    </row>
    <row r="80" spans="1:26" s="7" customFormat="1" ht="11.25" customHeight="1">
      <c r="A80" s="21"/>
      <c r="B80" s="21"/>
      <c r="C80" s="22" t="s">
        <v>308</v>
      </c>
      <c r="D80" s="23" t="s">
        <v>23</v>
      </c>
      <c r="E80" s="24"/>
      <c r="F80" s="24"/>
      <c r="G80" s="24" t="s">
        <v>24</v>
      </c>
      <c r="H80" s="24" t="s">
        <v>25</v>
      </c>
      <c r="I80" s="24" t="s">
        <v>26</v>
      </c>
      <c r="J80" s="24" t="s">
        <v>11</v>
      </c>
      <c r="K80" s="24" t="s">
        <v>24</v>
      </c>
      <c r="L80" s="24" t="s">
        <v>25</v>
      </c>
      <c r="M80" s="24" t="s">
        <v>27</v>
      </c>
      <c r="N80" s="24" t="s">
        <v>11</v>
      </c>
      <c r="O80" s="25"/>
      <c r="P80" s="22" t="s">
        <v>28</v>
      </c>
      <c r="Q80" s="79"/>
      <c r="R80" s="22" t="s">
        <v>307</v>
      </c>
      <c r="S80" s="71"/>
      <c r="T80" s="71"/>
      <c r="U80" s="73"/>
      <c r="V80" s="73"/>
      <c r="W80" s="73"/>
      <c r="X80" s="76"/>
      <c r="Y80" s="71"/>
      <c r="Z80" s="71"/>
    </row>
    <row r="81" spans="1:27" ht="12.75">
      <c r="A81">
        <v>47002</v>
      </c>
      <c r="B81" t="s">
        <v>75</v>
      </c>
      <c r="C81">
        <v>9076</v>
      </c>
      <c r="D81">
        <v>68</v>
      </c>
      <c r="E81">
        <v>71</v>
      </c>
      <c r="F81">
        <v>-3</v>
      </c>
      <c r="G81">
        <v>56</v>
      </c>
      <c r="H81">
        <v>302</v>
      </c>
      <c r="I81">
        <v>6</v>
      </c>
      <c r="J81" s="38">
        <f aca="true" t="shared" si="19" ref="J81:J100">SUM(G81:I81)</f>
        <v>364</v>
      </c>
      <c r="K81">
        <v>21</v>
      </c>
      <c r="L81">
        <v>236</v>
      </c>
      <c r="M81">
        <v>15</v>
      </c>
      <c r="N81" s="38">
        <f aca="true" t="shared" si="20" ref="N81:N100">SUM(K81:M81)</f>
        <v>272</v>
      </c>
      <c r="O81" s="54">
        <f>(J81-N81)</f>
        <v>92</v>
      </c>
      <c r="P81" s="38">
        <f>(F81+(O81))</f>
        <v>89</v>
      </c>
      <c r="Q81">
        <v>1</v>
      </c>
      <c r="R81" s="38">
        <f>(C81+(P81))+Q81</f>
        <v>9166</v>
      </c>
      <c r="S81" s="39">
        <f>((D81)/((C81+R81)/2))*1000</f>
        <v>7.45532288126302</v>
      </c>
      <c r="T81" s="39">
        <f>((E81)/((C81+R81)/2))*1000</f>
        <v>7.784234184848152</v>
      </c>
      <c r="U81" s="39">
        <f>((O81)/((C81+R81)/2))*1000</f>
        <v>10.086613309944086</v>
      </c>
      <c r="V81" s="39">
        <f>((H81-L81)/((C81+R81)/2))*1000</f>
        <v>7.236048678872931</v>
      </c>
      <c r="W81" s="39">
        <f>((G81-K81)/((C81+R81)/2))*1000</f>
        <v>3.837298541826554</v>
      </c>
      <c r="X81" s="39">
        <f>((I81-M81)/((C81+R81)/2))*1000</f>
        <v>-0.9867339107553995</v>
      </c>
      <c r="Y81" s="39">
        <f>((F81)/((C81+R81)/2))*1000</f>
        <v>-0.3289113035851332</v>
      </c>
      <c r="Z81" s="39">
        <f>((P81)/((C81+R81)/2))*1000</f>
        <v>9.75770200635895</v>
      </c>
      <c r="AA81" s="39"/>
    </row>
    <row r="82" spans="1:26" ht="12.75">
      <c r="A82">
        <v>47003</v>
      </c>
      <c r="B82" t="s">
        <v>76</v>
      </c>
      <c r="C82">
        <v>4577</v>
      </c>
      <c r="D82">
        <v>27</v>
      </c>
      <c r="E82">
        <v>44</v>
      </c>
      <c r="F82">
        <v>-17</v>
      </c>
      <c r="G82">
        <v>22</v>
      </c>
      <c r="H82">
        <v>175</v>
      </c>
      <c r="I82">
        <v>6</v>
      </c>
      <c r="J82" s="38">
        <f t="shared" si="19"/>
        <v>203</v>
      </c>
      <c r="K82">
        <v>13</v>
      </c>
      <c r="L82">
        <v>169</v>
      </c>
      <c r="M82">
        <v>21</v>
      </c>
      <c r="N82" s="38">
        <f t="shared" si="20"/>
        <v>203</v>
      </c>
      <c r="O82" s="54">
        <f aca="true" t="shared" si="21" ref="O82:O100">(J82-N82)</f>
        <v>0</v>
      </c>
      <c r="P82" s="38">
        <f aca="true" t="shared" si="22" ref="P82:P100">(F82+(O82))</f>
        <v>-17</v>
      </c>
      <c r="Q82">
        <v>5</v>
      </c>
      <c r="R82" s="38">
        <f aca="true" t="shared" si="23" ref="R82:R100">(C82+(P82))+Q82</f>
        <v>4565</v>
      </c>
      <c r="S82" s="39">
        <f aca="true" t="shared" si="24" ref="S82:S101">((D82)/((C82+R82)/2))*1000</f>
        <v>5.906803762852768</v>
      </c>
      <c r="T82" s="39">
        <f aca="true" t="shared" si="25" ref="T82:T101">((E82)/((C82+R82)/2))*1000</f>
        <v>9.625902428352658</v>
      </c>
      <c r="U82" s="39">
        <f aca="true" t="shared" si="26" ref="U82:U101">((O82)/((C82+R82)/2))*1000</f>
        <v>0</v>
      </c>
      <c r="V82" s="39">
        <f aca="true" t="shared" si="27" ref="V82:V101">((H82-L82)/((C82+R82)/2))*1000</f>
        <v>1.3126230584117262</v>
      </c>
      <c r="W82" s="39">
        <f aca="true" t="shared" si="28" ref="W82:W101">((G82-K82)/((C82+R82)/2))*1000</f>
        <v>1.968934587617589</v>
      </c>
      <c r="X82" s="39">
        <f aca="true" t="shared" si="29" ref="X82:X101">((I82-M82)/((C82+R82)/2))*1000</f>
        <v>-3.281557646029315</v>
      </c>
      <c r="Y82" s="39">
        <f aca="true" t="shared" si="30" ref="Y82:Y101">((F82)/((C82+R82)/2))*1000</f>
        <v>-3.7190986654998905</v>
      </c>
      <c r="Z82" s="39">
        <f aca="true" t="shared" si="31" ref="Z82:Z101">((P82)/((C82+R82)/2))*1000</f>
        <v>-3.7190986654998905</v>
      </c>
    </row>
    <row r="83" spans="1:26" ht="12.75">
      <c r="A83">
        <v>47005</v>
      </c>
      <c r="B83" t="s">
        <v>77</v>
      </c>
      <c r="C83">
        <v>3830</v>
      </c>
      <c r="D83">
        <v>20</v>
      </c>
      <c r="E83">
        <v>49</v>
      </c>
      <c r="F83">
        <v>-29</v>
      </c>
      <c r="G83">
        <v>14</v>
      </c>
      <c r="H83">
        <v>116</v>
      </c>
      <c r="I83">
        <v>3</v>
      </c>
      <c r="J83" s="38">
        <f t="shared" si="19"/>
        <v>133</v>
      </c>
      <c r="K83">
        <v>8</v>
      </c>
      <c r="L83">
        <v>105</v>
      </c>
      <c r="M83">
        <v>16</v>
      </c>
      <c r="N83" s="38">
        <f t="shared" si="20"/>
        <v>129</v>
      </c>
      <c r="O83" s="54">
        <f t="shared" si="21"/>
        <v>4</v>
      </c>
      <c r="P83" s="38">
        <f t="shared" si="22"/>
        <v>-25</v>
      </c>
      <c r="Q83">
        <v>2</v>
      </c>
      <c r="R83" s="38">
        <f t="shared" si="23"/>
        <v>3807</v>
      </c>
      <c r="S83" s="39">
        <f t="shared" si="24"/>
        <v>5.23765876653136</v>
      </c>
      <c r="T83" s="39">
        <f t="shared" si="25"/>
        <v>12.832263978001833</v>
      </c>
      <c r="U83" s="39">
        <f t="shared" si="26"/>
        <v>1.0475317533062722</v>
      </c>
      <c r="V83" s="39">
        <f t="shared" si="27"/>
        <v>2.8807123215922483</v>
      </c>
      <c r="W83" s="39">
        <f t="shared" si="28"/>
        <v>1.5712976299594081</v>
      </c>
      <c r="X83" s="39">
        <f t="shared" si="29"/>
        <v>-3.4044781982453842</v>
      </c>
      <c r="Y83" s="39">
        <f t="shared" si="30"/>
        <v>-7.594605211470473</v>
      </c>
      <c r="Z83" s="39">
        <f t="shared" si="31"/>
        <v>-6.547073458164201</v>
      </c>
    </row>
    <row r="84" spans="1:26" ht="12.75">
      <c r="A84">
        <v>47006</v>
      </c>
      <c r="B84" t="s">
        <v>78</v>
      </c>
      <c r="C84">
        <v>3258</v>
      </c>
      <c r="D84">
        <v>22</v>
      </c>
      <c r="E84">
        <v>32</v>
      </c>
      <c r="F84">
        <v>-10</v>
      </c>
      <c r="G84">
        <v>16</v>
      </c>
      <c r="H84">
        <v>71</v>
      </c>
      <c r="I84">
        <v>1</v>
      </c>
      <c r="J84" s="38">
        <f t="shared" si="19"/>
        <v>88</v>
      </c>
      <c r="K84">
        <v>9</v>
      </c>
      <c r="L84">
        <v>77</v>
      </c>
      <c r="M84">
        <v>6</v>
      </c>
      <c r="N84" s="38">
        <f t="shared" si="20"/>
        <v>92</v>
      </c>
      <c r="O84" s="54">
        <f t="shared" si="21"/>
        <v>-4</v>
      </c>
      <c r="P84" s="38">
        <f t="shared" si="22"/>
        <v>-14</v>
      </c>
      <c r="Q84">
        <v>1</v>
      </c>
      <c r="R84" s="38">
        <f t="shared" si="23"/>
        <v>3245</v>
      </c>
      <c r="S84" s="39">
        <f t="shared" si="24"/>
        <v>6.766107950176841</v>
      </c>
      <c r="T84" s="39">
        <f t="shared" si="25"/>
        <v>9.841611563893588</v>
      </c>
      <c r="U84" s="39">
        <f t="shared" si="26"/>
        <v>-1.2302014454866985</v>
      </c>
      <c r="V84" s="39">
        <f t="shared" si="27"/>
        <v>-1.8453021682300477</v>
      </c>
      <c r="W84" s="39">
        <f t="shared" si="28"/>
        <v>2.1528525296017222</v>
      </c>
      <c r="X84" s="39">
        <f t="shared" si="29"/>
        <v>-1.537751806858373</v>
      </c>
      <c r="Y84" s="39">
        <f t="shared" si="30"/>
        <v>-3.075503613716746</v>
      </c>
      <c r="Z84" s="39">
        <f t="shared" si="31"/>
        <v>-4.3057050592034445</v>
      </c>
    </row>
    <row r="85" spans="1:26" ht="12.75">
      <c r="A85">
        <v>47007</v>
      </c>
      <c r="B85" t="s">
        <v>79</v>
      </c>
      <c r="C85">
        <v>1562</v>
      </c>
      <c r="D85">
        <v>3</v>
      </c>
      <c r="E85">
        <v>25</v>
      </c>
      <c r="F85">
        <v>-22</v>
      </c>
      <c r="G85">
        <v>19</v>
      </c>
      <c r="H85">
        <v>73</v>
      </c>
      <c r="I85">
        <v>2</v>
      </c>
      <c r="J85" s="38">
        <f t="shared" si="19"/>
        <v>94</v>
      </c>
      <c r="K85">
        <v>2</v>
      </c>
      <c r="L85">
        <v>73</v>
      </c>
      <c r="M85">
        <v>7</v>
      </c>
      <c r="N85" s="38">
        <f t="shared" si="20"/>
        <v>82</v>
      </c>
      <c r="O85" s="54">
        <f t="shared" si="21"/>
        <v>12</v>
      </c>
      <c r="P85" s="38">
        <f t="shared" si="22"/>
        <v>-10</v>
      </c>
      <c r="Q85">
        <v>1</v>
      </c>
      <c r="R85" s="38">
        <f t="shared" si="23"/>
        <v>1553</v>
      </c>
      <c r="S85" s="39">
        <f t="shared" si="24"/>
        <v>1.9261637239165328</v>
      </c>
      <c r="T85" s="39">
        <f t="shared" si="25"/>
        <v>16.051364365971107</v>
      </c>
      <c r="U85" s="39">
        <f t="shared" si="26"/>
        <v>7.704654895666131</v>
      </c>
      <c r="V85" s="39">
        <f t="shared" si="27"/>
        <v>0</v>
      </c>
      <c r="W85" s="39">
        <f t="shared" si="28"/>
        <v>10.914927768860354</v>
      </c>
      <c r="X85" s="39">
        <f t="shared" si="29"/>
        <v>-3.2102728731942216</v>
      </c>
      <c r="Y85" s="39">
        <f t="shared" si="30"/>
        <v>-14.125200642054576</v>
      </c>
      <c r="Z85" s="39">
        <f t="shared" si="31"/>
        <v>-6.420545746388443</v>
      </c>
    </row>
    <row r="86" spans="1:26" ht="12.75">
      <c r="A86">
        <v>47008</v>
      </c>
      <c r="B86" t="s">
        <v>80</v>
      </c>
      <c r="C86">
        <v>4132</v>
      </c>
      <c r="D86">
        <v>27</v>
      </c>
      <c r="E86">
        <v>59</v>
      </c>
      <c r="F86">
        <v>-32</v>
      </c>
      <c r="G86">
        <v>19</v>
      </c>
      <c r="H86">
        <v>179</v>
      </c>
      <c r="I86">
        <v>1</v>
      </c>
      <c r="J86" s="38">
        <f t="shared" si="19"/>
        <v>199</v>
      </c>
      <c r="K86">
        <v>11</v>
      </c>
      <c r="L86">
        <v>163</v>
      </c>
      <c r="M86">
        <v>9</v>
      </c>
      <c r="N86" s="38">
        <f t="shared" si="20"/>
        <v>183</v>
      </c>
      <c r="O86" s="54">
        <f t="shared" si="21"/>
        <v>16</v>
      </c>
      <c r="P86" s="38">
        <f t="shared" si="22"/>
        <v>-16</v>
      </c>
      <c r="Q86">
        <v>-6</v>
      </c>
      <c r="R86" s="38">
        <f t="shared" si="23"/>
        <v>4110</v>
      </c>
      <c r="S86" s="39">
        <f t="shared" si="24"/>
        <v>6.551807813637467</v>
      </c>
      <c r="T86" s="39">
        <f t="shared" si="25"/>
        <v>14.316913370541132</v>
      </c>
      <c r="U86" s="39">
        <f t="shared" si="26"/>
        <v>3.8825527784518323</v>
      </c>
      <c r="V86" s="39">
        <f t="shared" si="27"/>
        <v>3.8825527784518323</v>
      </c>
      <c r="W86" s="39">
        <f t="shared" si="28"/>
        <v>1.9412763892259162</v>
      </c>
      <c r="X86" s="39">
        <f t="shared" si="29"/>
        <v>-1.9412763892259162</v>
      </c>
      <c r="Y86" s="39">
        <f t="shared" si="30"/>
        <v>-7.765105556903665</v>
      </c>
      <c r="Z86" s="39">
        <f t="shared" si="31"/>
        <v>-3.8825527784518323</v>
      </c>
    </row>
    <row r="87" spans="1:26" ht="12.75">
      <c r="A87">
        <v>47009</v>
      </c>
      <c r="B87" t="s">
        <v>81</v>
      </c>
      <c r="C87">
        <v>10914</v>
      </c>
      <c r="D87">
        <v>49</v>
      </c>
      <c r="E87">
        <v>129</v>
      </c>
      <c r="F87">
        <v>-80</v>
      </c>
      <c r="G87">
        <v>42</v>
      </c>
      <c r="H87">
        <v>307</v>
      </c>
      <c r="I87">
        <v>5</v>
      </c>
      <c r="J87" s="38">
        <f t="shared" si="19"/>
        <v>354</v>
      </c>
      <c r="K87">
        <v>17</v>
      </c>
      <c r="L87">
        <v>293</v>
      </c>
      <c r="M87">
        <v>24</v>
      </c>
      <c r="N87" s="38">
        <f t="shared" si="20"/>
        <v>334</v>
      </c>
      <c r="O87" s="54">
        <f t="shared" si="21"/>
        <v>20</v>
      </c>
      <c r="P87" s="38">
        <f t="shared" si="22"/>
        <v>-60</v>
      </c>
      <c r="Q87">
        <v>-1</v>
      </c>
      <c r="R87" s="38">
        <f t="shared" si="23"/>
        <v>10853</v>
      </c>
      <c r="S87" s="39">
        <f t="shared" si="24"/>
        <v>4.502228143520007</v>
      </c>
      <c r="T87" s="39">
        <f t="shared" si="25"/>
        <v>11.852804704369</v>
      </c>
      <c r="U87" s="39">
        <f t="shared" si="26"/>
        <v>1.8376441402122479</v>
      </c>
      <c r="V87" s="39">
        <f t="shared" si="27"/>
        <v>1.2863508981485734</v>
      </c>
      <c r="W87" s="39">
        <f t="shared" si="28"/>
        <v>2.2970551752653097</v>
      </c>
      <c r="X87" s="39">
        <f t="shared" si="29"/>
        <v>-1.7457619332016354</v>
      </c>
      <c r="Y87" s="39">
        <f t="shared" si="30"/>
        <v>-7.3505765608489915</v>
      </c>
      <c r="Z87" s="39">
        <f t="shared" si="31"/>
        <v>-5.512932420636744</v>
      </c>
    </row>
    <row r="88" spans="1:26" ht="12.75">
      <c r="A88">
        <v>47010</v>
      </c>
      <c r="B88" t="s">
        <v>82</v>
      </c>
      <c r="C88">
        <v>5528</v>
      </c>
      <c r="D88">
        <v>33</v>
      </c>
      <c r="E88">
        <v>61</v>
      </c>
      <c r="F88">
        <v>-28</v>
      </c>
      <c r="G88">
        <v>19</v>
      </c>
      <c r="H88">
        <v>230</v>
      </c>
      <c r="I88">
        <v>1</v>
      </c>
      <c r="J88" s="38">
        <f t="shared" si="19"/>
        <v>250</v>
      </c>
      <c r="K88">
        <v>4</v>
      </c>
      <c r="L88">
        <v>167</v>
      </c>
      <c r="M88">
        <v>19</v>
      </c>
      <c r="N88" s="38">
        <f t="shared" si="20"/>
        <v>190</v>
      </c>
      <c r="O88" s="54">
        <f t="shared" si="21"/>
        <v>60</v>
      </c>
      <c r="P88" s="38">
        <f t="shared" si="22"/>
        <v>32</v>
      </c>
      <c r="Q88">
        <v>5</v>
      </c>
      <c r="R88" s="38">
        <f t="shared" si="23"/>
        <v>5565</v>
      </c>
      <c r="S88" s="39">
        <f t="shared" si="24"/>
        <v>5.9496980077526365</v>
      </c>
      <c r="T88" s="39">
        <f t="shared" si="25"/>
        <v>10.997926620391238</v>
      </c>
      <c r="U88" s="39">
        <f t="shared" si="26"/>
        <v>10.817632741368431</v>
      </c>
      <c r="V88" s="39">
        <f t="shared" si="27"/>
        <v>11.358514378436851</v>
      </c>
      <c r="W88" s="39">
        <f t="shared" si="28"/>
        <v>2.704408185342108</v>
      </c>
      <c r="X88" s="39">
        <f t="shared" si="29"/>
        <v>-3.245289822410529</v>
      </c>
      <c r="Y88" s="39">
        <f t="shared" si="30"/>
        <v>-5.0482286126386</v>
      </c>
      <c r="Z88" s="39">
        <f t="shared" si="31"/>
        <v>5.769404128729829</v>
      </c>
    </row>
    <row r="89" spans="1:26" ht="12.75">
      <c r="A89">
        <v>47011</v>
      </c>
      <c r="B89" t="s">
        <v>295</v>
      </c>
      <c r="C89">
        <v>10538</v>
      </c>
      <c r="D89">
        <v>71</v>
      </c>
      <c r="E89">
        <v>123</v>
      </c>
      <c r="F89">
        <v>-52</v>
      </c>
      <c r="G89">
        <v>158</v>
      </c>
      <c r="H89">
        <v>533</v>
      </c>
      <c r="I89">
        <v>13</v>
      </c>
      <c r="J89" s="38">
        <f t="shared" si="19"/>
        <v>704</v>
      </c>
      <c r="K89">
        <v>45</v>
      </c>
      <c r="L89">
        <v>385</v>
      </c>
      <c r="M89">
        <v>73</v>
      </c>
      <c r="N89" s="38">
        <f t="shared" si="20"/>
        <v>503</v>
      </c>
      <c r="O89" s="54">
        <f t="shared" si="21"/>
        <v>201</v>
      </c>
      <c r="P89" s="38">
        <f t="shared" si="22"/>
        <v>149</v>
      </c>
      <c r="Q89">
        <v>-19</v>
      </c>
      <c r="R89" s="38">
        <f t="shared" si="23"/>
        <v>10668</v>
      </c>
      <c r="S89" s="39">
        <f t="shared" si="24"/>
        <v>6.69621805149486</v>
      </c>
      <c r="T89" s="39">
        <f t="shared" si="25"/>
        <v>11.600490427237576</v>
      </c>
      <c r="U89" s="39">
        <f t="shared" si="26"/>
        <v>18.95689899085165</v>
      </c>
      <c r="V89" s="39">
        <f t="shared" si="27"/>
        <v>13.958313684806187</v>
      </c>
      <c r="W89" s="39">
        <f t="shared" si="28"/>
        <v>10.657361124210128</v>
      </c>
      <c r="X89" s="39">
        <f t="shared" si="29"/>
        <v>-5.658775818164671</v>
      </c>
      <c r="Y89" s="39">
        <f t="shared" si="30"/>
        <v>-4.904272375742714</v>
      </c>
      <c r="Z89" s="39">
        <f t="shared" si="31"/>
        <v>14.052626615108931</v>
      </c>
    </row>
    <row r="90" spans="1:26" ht="12.75">
      <c r="A90">
        <v>47012</v>
      </c>
      <c r="B90" t="s">
        <v>83</v>
      </c>
      <c r="C90">
        <v>10042</v>
      </c>
      <c r="D90">
        <v>59</v>
      </c>
      <c r="E90">
        <v>126</v>
      </c>
      <c r="F90">
        <v>-67</v>
      </c>
      <c r="G90">
        <v>104</v>
      </c>
      <c r="H90">
        <v>279</v>
      </c>
      <c r="I90">
        <v>6</v>
      </c>
      <c r="J90" s="38">
        <f t="shared" si="19"/>
        <v>389</v>
      </c>
      <c r="K90">
        <v>56</v>
      </c>
      <c r="L90">
        <v>290</v>
      </c>
      <c r="M90">
        <v>5</v>
      </c>
      <c r="N90" s="38">
        <f t="shared" si="20"/>
        <v>351</v>
      </c>
      <c r="O90" s="54">
        <f t="shared" si="21"/>
        <v>38</v>
      </c>
      <c r="P90" s="38">
        <f t="shared" si="22"/>
        <v>-29</v>
      </c>
      <c r="Q90">
        <v>0</v>
      </c>
      <c r="R90" s="38">
        <f t="shared" si="23"/>
        <v>10013</v>
      </c>
      <c r="S90" s="39">
        <f t="shared" si="24"/>
        <v>5.883819496384941</v>
      </c>
      <c r="T90" s="39">
        <f t="shared" si="25"/>
        <v>12.565445026178011</v>
      </c>
      <c r="U90" s="39">
        <f t="shared" si="26"/>
        <v>3.7895786586886064</v>
      </c>
      <c r="V90" s="39">
        <f t="shared" si="27"/>
        <v>-1.0969832959361754</v>
      </c>
      <c r="W90" s="39">
        <f t="shared" si="28"/>
        <v>4.786836200448766</v>
      </c>
      <c r="X90" s="39">
        <f t="shared" si="29"/>
        <v>0.09972575417601597</v>
      </c>
      <c r="Y90" s="39">
        <f t="shared" si="30"/>
        <v>-6.6816255297930685</v>
      </c>
      <c r="Z90" s="39">
        <f t="shared" si="31"/>
        <v>-2.8920468711044625</v>
      </c>
    </row>
    <row r="91" spans="1:26" ht="12.75">
      <c r="A91">
        <v>47013</v>
      </c>
      <c r="B91" t="s">
        <v>84</v>
      </c>
      <c r="C91">
        <v>4723</v>
      </c>
      <c r="D91">
        <v>33</v>
      </c>
      <c r="E91">
        <v>53</v>
      </c>
      <c r="F91">
        <v>-20</v>
      </c>
      <c r="G91">
        <v>26</v>
      </c>
      <c r="H91">
        <v>179</v>
      </c>
      <c r="I91">
        <v>1</v>
      </c>
      <c r="J91" s="38">
        <f t="shared" si="19"/>
        <v>206</v>
      </c>
      <c r="K91">
        <v>9</v>
      </c>
      <c r="L91">
        <v>184</v>
      </c>
      <c r="M91">
        <v>18</v>
      </c>
      <c r="N91" s="38">
        <f t="shared" si="20"/>
        <v>211</v>
      </c>
      <c r="O91" s="54">
        <f t="shared" si="21"/>
        <v>-5</v>
      </c>
      <c r="P91" s="38">
        <f t="shared" si="22"/>
        <v>-25</v>
      </c>
      <c r="Q91">
        <v>1</v>
      </c>
      <c r="R91" s="38">
        <f t="shared" si="23"/>
        <v>4699</v>
      </c>
      <c r="S91" s="39">
        <f t="shared" si="24"/>
        <v>7.004882190617703</v>
      </c>
      <c r="T91" s="39">
        <f t="shared" si="25"/>
        <v>11.250265336446613</v>
      </c>
      <c r="U91" s="39">
        <f t="shared" si="26"/>
        <v>-1.0613457864572278</v>
      </c>
      <c r="V91" s="39">
        <f t="shared" si="27"/>
        <v>-1.0613457864572278</v>
      </c>
      <c r="W91" s="39">
        <f t="shared" si="28"/>
        <v>3.6085756739545745</v>
      </c>
      <c r="X91" s="39">
        <f t="shared" si="29"/>
        <v>-3.6085756739545745</v>
      </c>
      <c r="Y91" s="39">
        <f t="shared" si="30"/>
        <v>-4.245383145828911</v>
      </c>
      <c r="Z91" s="39">
        <f t="shared" si="31"/>
        <v>-5.306728932286139</v>
      </c>
    </row>
    <row r="92" spans="1:26" ht="12.75">
      <c r="A92">
        <v>47014</v>
      </c>
      <c r="B92" t="s">
        <v>85</v>
      </c>
      <c r="C92">
        <v>47321</v>
      </c>
      <c r="D92">
        <v>255</v>
      </c>
      <c r="E92">
        <v>557</v>
      </c>
      <c r="F92">
        <v>-302</v>
      </c>
      <c r="G92">
        <v>298</v>
      </c>
      <c r="H92">
        <v>938</v>
      </c>
      <c r="I92">
        <v>53</v>
      </c>
      <c r="J92" s="38">
        <f t="shared" si="19"/>
        <v>1289</v>
      </c>
      <c r="K92">
        <v>137</v>
      </c>
      <c r="L92">
        <v>788</v>
      </c>
      <c r="M92">
        <v>94</v>
      </c>
      <c r="N92" s="38">
        <f t="shared" si="20"/>
        <v>1019</v>
      </c>
      <c r="O92" s="54">
        <f t="shared" si="21"/>
        <v>270</v>
      </c>
      <c r="P92" s="38">
        <f t="shared" si="22"/>
        <v>-32</v>
      </c>
      <c r="Q92">
        <v>23</v>
      </c>
      <c r="R92" s="38">
        <f t="shared" si="23"/>
        <v>47312</v>
      </c>
      <c r="S92" s="39">
        <f t="shared" si="24"/>
        <v>5.389240539769426</v>
      </c>
      <c r="T92" s="39">
        <f t="shared" si="25"/>
        <v>11.771792080986549</v>
      </c>
      <c r="U92" s="39">
        <f t="shared" si="26"/>
        <v>5.7062546891676265</v>
      </c>
      <c r="V92" s="39">
        <f t="shared" si="27"/>
        <v>3.1701414939820145</v>
      </c>
      <c r="W92" s="39">
        <f t="shared" si="28"/>
        <v>3.402618536874029</v>
      </c>
      <c r="X92" s="39">
        <f t="shared" si="29"/>
        <v>-0.8665053416884174</v>
      </c>
      <c r="Y92" s="39">
        <f t="shared" si="30"/>
        <v>-6.382551541217123</v>
      </c>
      <c r="Z92" s="39">
        <f t="shared" si="31"/>
        <v>-0.6762968520494964</v>
      </c>
    </row>
    <row r="93" spans="1:26" ht="12.75">
      <c r="A93">
        <v>47016</v>
      </c>
      <c r="B93" t="s">
        <v>86</v>
      </c>
      <c r="C93">
        <v>4560</v>
      </c>
      <c r="D93">
        <v>26</v>
      </c>
      <c r="E93">
        <v>44</v>
      </c>
      <c r="F93">
        <v>-18</v>
      </c>
      <c r="G93">
        <v>15</v>
      </c>
      <c r="H93">
        <v>135</v>
      </c>
      <c r="I93">
        <v>3</v>
      </c>
      <c r="J93" s="38">
        <f t="shared" si="19"/>
        <v>153</v>
      </c>
      <c r="K93">
        <v>7</v>
      </c>
      <c r="L93">
        <v>127</v>
      </c>
      <c r="M93">
        <v>13</v>
      </c>
      <c r="N93" s="38">
        <f t="shared" si="20"/>
        <v>147</v>
      </c>
      <c r="O93" s="54">
        <f t="shared" si="21"/>
        <v>6</v>
      </c>
      <c r="P93" s="38">
        <f t="shared" si="22"/>
        <v>-12</v>
      </c>
      <c r="Q93">
        <v>7</v>
      </c>
      <c r="R93" s="38">
        <f t="shared" si="23"/>
        <v>4555</v>
      </c>
      <c r="S93" s="39">
        <f t="shared" si="24"/>
        <v>5.704882062534284</v>
      </c>
      <c r="T93" s="39">
        <f t="shared" si="25"/>
        <v>9.654415798134943</v>
      </c>
      <c r="U93" s="39">
        <f t="shared" si="26"/>
        <v>1.3165112452002192</v>
      </c>
      <c r="V93" s="39">
        <f t="shared" si="27"/>
        <v>1.7553483269336259</v>
      </c>
      <c r="W93" s="39">
        <f t="shared" si="28"/>
        <v>1.7553483269336259</v>
      </c>
      <c r="X93" s="39">
        <f t="shared" si="29"/>
        <v>-2.1941854086670323</v>
      </c>
      <c r="Y93" s="39">
        <f t="shared" si="30"/>
        <v>-3.9495337356006583</v>
      </c>
      <c r="Z93" s="39">
        <f t="shared" si="31"/>
        <v>-2.6330224904004385</v>
      </c>
    </row>
    <row r="94" spans="1:26" ht="12.75">
      <c r="A94">
        <v>47017</v>
      </c>
      <c r="B94" t="s">
        <v>87</v>
      </c>
      <c r="C94">
        <v>13595</v>
      </c>
      <c r="D94">
        <v>101</v>
      </c>
      <c r="E94">
        <v>129</v>
      </c>
      <c r="F94">
        <v>-28</v>
      </c>
      <c r="G94">
        <v>84</v>
      </c>
      <c r="H94">
        <v>437</v>
      </c>
      <c r="I94">
        <v>23</v>
      </c>
      <c r="J94" s="38">
        <f t="shared" si="19"/>
        <v>544</v>
      </c>
      <c r="K94">
        <v>26</v>
      </c>
      <c r="L94">
        <v>409</v>
      </c>
      <c r="M94">
        <v>67</v>
      </c>
      <c r="N94" s="38">
        <f t="shared" si="20"/>
        <v>502</v>
      </c>
      <c r="O94" s="54">
        <f t="shared" si="21"/>
        <v>42</v>
      </c>
      <c r="P94" s="38">
        <f t="shared" si="22"/>
        <v>14</v>
      </c>
      <c r="Q94">
        <v>2</v>
      </c>
      <c r="R94" s="38">
        <f t="shared" si="23"/>
        <v>13611</v>
      </c>
      <c r="S94" s="39">
        <f t="shared" si="24"/>
        <v>7.424832757479968</v>
      </c>
      <c r="T94" s="39">
        <f t="shared" si="25"/>
        <v>9.483202234801148</v>
      </c>
      <c r="U94" s="39">
        <f t="shared" si="26"/>
        <v>3.087554215981769</v>
      </c>
      <c r="V94" s="39">
        <f t="shared" si="27"/>
        <v>2.058369477321179</v>
      </c>
      <c r="W94" s="39">
        <f t="shared" si="28"/>
        <v>4.263765345879586</v>
      </c>
      <c r="X94" s="39">
        <f t="shared" si="29"/>
        <v>-3.2345806072189958</v>
      </c>
      <c r="Y94" s="39">
        <f t="shared" si="30"/>
        <v>-2.058369477321179</v>
      </c>
      <c r="Z94" s="39">
        <f t="shared" si="31"/>
        <v>1.0291847386605895</v>
      </c>
    </row>
    <row r="95" spans="1:26" ht="12.75">
      <c r="A95">
        <v>47018</v>
      </c>
      <c r="B95" t="s">
        <v>88</v>
      </c>
      <c r="C95">
        <v>750</v>
      </c>
      <c r="D95">
        <v>10</v>
      </c>
      <c r="E95">
        <v>7</v>
      </c>
      <c r="F95">
        <v>3</v>
      </c>
      <c r="G95">
        <v>2</v>
      </c>
      <c r="H95">
        <v>25</v>
      </c>
      <c r="I95">
        <v>0</v>
      </c>
      <c r="J95" s="38">
        <f t="shared" si="19"/>
        <v>27</v>
      </c>
      <c r="K95">
        <v>5</v>
      </c>
      <c r="L95">
        <v>29</v>
      </c>
      <c r="M95">
        <v>2</v>
      </c>
      <c r="N95" s="38">
        <f t="shared" si="20"/>
        <v>36</v>
      </c>
      <c r="O95" s="54">
        <f t="shared" si="21"/>
        <v>-9</v>
      </c>
      <c r="P95" s="38">
        <f t="shared" si="22"/>
        <v>-6</v>
      </c>
      <c r="Q95">
        <v>1</v>
      </c>
      <c r="R95" s="38">
        <f t="shared" si="23"/>
        <v>745</v>
      </c>
      <c r="S95" s="39">
        <f t="shared" si="24"/>
        <v>13.377926421404682</v>
      </c>
      <c r="T95" s="39">
        <f t="shared" si="25"/>
        <v>9.364548494983277</v>
      </c>
      <c r="U95" s="39">
        <f t="shared" si="26"/>
        <v>-12.040133779264213</v>
      </c>
      <c r="V95" s="39">
        <f t="shared" si="27"/>
        <v>-5.351170568561873</v>
      </c>
      <c r="W95" s="39">
        <f t="shared" si="28"/>
        <v>-4.013377926421405</v>
      </c>
      <c r="X95" s="39">
        <f t="shared" si="29"/>
        <v>-2.6755852842809364</v>
      </c>
      <c r="Y95" s="39">
        <f t="shared" si="30"/>
        <v>4.013377926421405</v>
      </c>
      <c r="Z95" s="39">
        <f t="shared" si="31"/>
        <v>-8.02675585284281</v>
      </c>
    </row>
    <row r="96" spans="1:26" ht="12.75">
      <c r="A96">
        <v>47020</v>
      </c>
      <c r="B96" t="s">
        <v>89</v>
      </c>
      <c r="C96">
        <v>5988</v>
      </c>
      <c r="D96">
        <v>46</v>
      </c>
      <c r="E96">
        <v>50</v>
      </c>
      <c r="F96">
        <v>-4</v>
      </c>
      <c r="G96">
        <v>21</v>
      </c>
      <c r="H96">
        <v>192</v>
      </c>
      <c r="I96">
        <v>3</v>
      </c>
      <c r="J96" s="38">
        <f t="shared" si="19"/>
        <v>216</v>
      </c>
      <c r="K96">
        <v>7</v>
      </c>
      <c r="L96">
        <v>201</v>
      </c>
      <c r="M96">
        <v>16</v>
      </c>
      <c r="N96" s="38">
        <f t="shared" si="20"/>
        <v>224</v>
      </c>
      <c r="O96" s="54">
        <f t="shared" si="21"/>
        <v>-8</v>
      </c>
      <c r="P96" s="38">
        <f t="shared" si="22"/>
        <v>-12</v>
      </c>
      <c r="Q96">
        <v>2</v>
      </c>
      <c r="R96" s="38">
        <f t="shared" si="23"/>
        <v>5978</v>
      </c>
      <c r="S96" s="39">
        <f t="shared" si="24"/>
        <v>7.6884506100618415</v>
      </c>
      <c r="T96" s="39">
        <f t="shared" si="25"/>
        <v>8.357011532675914</v>
      </c>
      <c r="U96" s="39">
        <f t="shared" si="26"/>
        <v>-1.3371218452281466</v>
      </c>
      <c r="V96" s="39">
        <f t="shared" si="27"/>
        <v>-1.5042620758816647</v>
      </c>
      <c r="W96" s="39">
        <f t="shared" si="28"/>
        <v>2.339963229149256</v>
      </c>
      <c r="X96" s="39">
        <f t="shared" si="29"/>
        <v>-2.172822998495738</v>
      </c>
      <c r="Y96" s="39">
        <f t="shared" si="30"/>
        <v>-0.6685609226140733</v>
      </c>
      <c r="Z96" s="39">
        <f t="shared" si="31"/>
        <v>-2.0056827678422193</v>
      </c>
    </row>
    <row r="97" spans="1:26" ht="12.75">
      <c r="A97">
        <v>47021</v>
      </c>
      <c r="B97" t="s">
        <v>90</v>
      </c>
      <c r="C97">
        <v>2903</v>
      </c>
      <c r="D97">
        <v>27</v>
      </c>
      <c r="E97">
        <v>24</v>
      </c>
      <c r="F97">
        <v>3</v>
      </c>
      <c r="G97">
        <v>21</v>
      </c>
      <c r="H97">
        <v>132</v>
      </c>
      <c r="I97">
        <v>3</v>
      </c>
      <c r="J97" s="38">
        <f t="shared" si="19"/>
        <v>156</v>
      </c>
      <c r="K97">
        <v>6</v>
      </c>
      <c r="L97">
        <v>148</v>
      </c>
      <c r="M97">
        <v>12</v>
      </c>
      <c r="N97" s="38">
        <f t="shared" si="20"/>
        <v>166</v>
      </c>
      <c r="O97" s="54">
        <f t="shared" si="21"/>
        <v>-10</v>
      </c>
      <c r="P97" s="38">
        <f t="shared" si="22"/>
        <v>-7</v>
      </c>
      <c r="Q97">
        <v>4</v>
      </c>
      <c r="R97" s="38">
        <f t="shared" si="23"/>
        <v>2900</v>
      </c>
      <c r="S97" s="39">
        <f t="shared" si="24"/>
        <v>9.305531621575048</v>
      </c>
      <c r="T97" s="39">
        <f t="shared" si="25"/>
        <v>8.271583663622264</v>
      </c>
      <c r="U97" s="39">
        <f t="shared" si="26"/>
        <v>-3.4464931931759435</v>
      </c>
      <c r="V97" s="39">
        <f t="shared" si="27"/>
        <v>-5.51438910908151</v>
      </c>
      <c r="W97" s="39">
        <f t="shared" si="28"/>
        <v>5.1697397897639155</v>
      </c>
      <c r="X97" s="39">
        <f t="shared" si="29"/>
        <v>-3.101843873858349</v>
      </c>
      <c r="Y97" s="39">
        <f t="shared" si="30"/>
        <v>1.033947957952783</v>
      </c>
      <c r="Z97" s="39">
        <f t="shared" si="31"/>
        <v>-2.4125452352231602</v>
      </c>
    </row>
    <row r="98" spans="1:26" ht="12.75">
      <c r="A98">
        <v>47022</v>
      </c>
      <c r="B98" t="s">
        <v>91</v>
      </c>
      <c r="C98">
        <v>2293</v>
      </c>
      <c r="D98">
        <v>12</v>
      </c>
      <c r="E98">
        <v>31</v>
      </c>
      <c r="F98">
        <v>-19</v>
      </c>
      <c r="G98">
        <v>17</v>
      </c>
      <c r="H98">
        <v>93</v>
      </c>
      <c r="I98">
        <v>2</v>
      </c>
      <c r="J98" s="38">
        <f t="shared" si="19"/>
        <v>112</v>
      </c>
      <c r="K98">
        <v>5</v>
      </c>
      <c r="L98">
        <v>98</v>
      </c>
      <c r="M98">
        <v>3</v>
      </c>
      <c r="N98" s="38">
        <f t="shared" si="20"/>
        <v>106</v>
      </c>
      <c r="O98" s="54">
        <f t="shared" si="21"/>
        <v>6</v>
      </c>
      <c r="P98" s="38">
        <f t="shared" si="22"/>
        <v>-13</v>
      </c>
      <c r="Q98">
        <v>1</v>
      </c>
      <c r="R98" s="38">
        <f t="shared" si="23"/>
        <v>2281</v>
      </c>
      <c r="S98" s="39">
        <f t="shared" si="24"/>
        <v>5.247048535198951</v>
      </c>
      <c r="T98" s="39">
        <f t="shared" si="25"/>
        <v>13.55487538259729</v>
      </c>
      <c r="U98" s="39">
        <f t="shared" si="26"/>
        <v>2.6235242675994757</v>
      </c>
      <c r="V98" s="39">
        <f t="shared" si="27"/>
        <v>-2.1862702229995628</v>
      </c>
      <c r="W98" s="39">
        <f t="shared" si="28"/>
        <v>5.247048535198951</v>
      </c>
      <c r="X98" s="39">
        <f t="shared" si="29"/>
        <v>-0.4372540445999126</v>
      </c>
      <c r="Y98" s="39">
        <f t="shared" si="30"/>
        <v>-8.307826847398339</v>
      </c>
      <c r="Z98" s="39">
        <f t="shared" si="31"/>
        <v>-5.684302579798863</v>
      </c>
    </row>
    <row r="99" spans="1:26" ht="12.75">
      <c r="A99">
        <v>47023</v>
      </c>
      <c r="B99" t="s">
        <v>299</v>
      </c>
      <c r="C99">
        <v>1016</v>
      </c>
      <c r="D99">
        <v>5</v>
      </c>
      <c r="E99">
        <v>13</v>
      </c>
      <c r="F99">
        <v>-8</v>
      </c>
      <c r="G99">
        <v>5</v>
      </c>
      <c r="H99">
        <v>21</v>
      </c>
      <c r="I99">
        <v>20</v>
      </c>
      <c r="J99" s="38">
        <f t="shared" si="19"/>
        <v>46</v>
      </c>
      <c r="K99">
        <v>1</v>
      </c>
      <c r="L99">
        <v>20</v>
      </c>
      <c r="M99">
        <v>5</v>
      </c>
      <c r="N99" s="38">
        <f t="shared" si="20"/>
        <v>26</v>
      </c>
      <c r="O99" s="54">
        <f t="shared" si="21"/>
        <v>20</v>
      </c>
      <c r="P99" s="38">
        <f t="shared" si="22"/>
        <v>12</v>
      </c>
      <c r="Q99">
        <v>1</v>
      </c>
      <c r="R99" s="38">
        <f t="shared" si="23"/>
        <v>1029</v>
      </c>
      <c r="S99" s="39">
        <f t="shared" si="24"/>
        <v>4.88997555012225</v>
      </c>
      <c r="T99" s="39">
        <f t="shared" si="25"/>
        <v>12.713936430317847</v>
      </c>
      <c r="U99" s="39">
        <f t="shared" si="26"/>
        <v>19.559902200489</v>
      </c>
      <c r="V99" s="39">
        <f t="shared" si="27"/>
        <v>0.9779951100244498</v>
      </c>
      <c r="W99" s="39">
        <f t="shared" si="28"/>
        <v>3.9119804400977993</v>
      </c>
      <c r="X99" s="39">
        <f t="shared" si="29"/>
        <v>14.669926650366747</v>
      </c>
      <c r="Y99" s="39">
        <f t="shared" si="30"/>
        <v>-7.823960880195599</v>
      </c>
      <c r="Z99" s="39">
        <f t="shared" si="31"/>
        <v>11.7359413202934</v>
      </c>
    </row>
    <row r="100" spans="1:26" ht="12.75">
      <c r="A100">
        <v>47024</v>
      </c>
      <c r="B100" t="s">
        <v>300</v>
      </c>
      <c r="C100">
        <v>4184</v>
      </c>
      <c r="D100">
        <v>16</v>
      </c>
      <c r="E100">
        <v>85</v>
      </c>
      <c r="F100">
        <v>-69</v>
      </c>
      <c r="G100">
        <v>26</v>
      </c>
      <c r="H100">
        <v>87</v>
      </c>
      <c r="I100">
        <v>24</v>
      </c>
      <c r="J100" s="38">
        <f t="shared" si="19"/>
        <v>137</v>
      </c>
      <c r="K100">
        <v>11</v>
      </c>
      <c r="L100">
        <v>71</v>
      </c>
      <c r="M100">
        <v>15</v>
      </c>
      <c r="N100" s="38">
        <f t="shared" si="20"/>
        <v>97</v>
      </c>
      <c r="O100" s="54">
        <f t="shared" si="21"/>
        <v>40</v>
      </c>
      <c r="P100" s="38">
        <f t="shared" si="22"/>
        <v>-29</v>
      </c>
      <c r="Q100">
        <v>-1</v>
      </c>
      <c r="R100" s="38">
        <f t="shared" si="23"/>
        <v>4154</v>
      </c>
      <c r="S100" s="39">
        <f t="shared" si="24"/>
        <v>3.837850803550012</v>
      </c>
      <c r="T100" s="39">
        <f t="shared" si="25"/>
        <v>20.38858239385944</v>
      </c>
      <c r="U100" s="39">
        <f t="shared" si="26"/>
        <v>9.594627008875031</v>
      </c>
      <c r="V100" s="39">
        <f t="shared" si="27"/>
        <v>3.837850803550012</v>
      </c>
      <c r="W100" s="39">
        <f t="shared" si="28"/>
        <v>3.597985128328136</v>
      </c>
      <c r="X100" s="39">
        <f t="shared" si="29"/>
        <v>2.1587910769968817</v>
      </c>
      <c r="Y100" s="39">
        <f t="shared" si="30"/>
        <v>-16.550731590309425</v>
      </c>
      <c r="Z100" s="39">
        <f t="shared" si="31"/>
        <v>-6.9561045814343965</v>
      </c>
    </row>
    <row r="101" spans="1:26" ht="12">
      <c r="A101" s="48"/>
      <c r="B101" s="48" t="s">
        <v>85</v>
      </c>
      <c r="C101" s="48">
        <f aca="true" t="shared" si="32" ref="C101:R101">SUM(C81:C100)</f>
        <v>150790</v>
      </c>
      <c r="D101" s="48">
        <f t="shared" si="32"/>
        <v>910</v>
      </c>
      <c r="E101" s="48">
        <f t="shared" si="32"/>
        <v>1712</v>
      </c>
      <c r="F101" s="48">
        <f t="shared" si="32"/>
        <v>-802</v>
      </c>
      <c r="G101" s="48">
        <f t="shared" si="32"/>
        <v>984</v>
      </c>
      <c r="H101" s="48">
        <f t="shared" si="32"/>
        <v>4504</v>
      </c>
      <c r="I101" s="48">
        <f t="shared" si="32"/>
        <v>176</v>
      </c>
      <c r="J101" s="48">
        <f t="shared" si="32"/>
        <v>5664</v>
      </c>
      <c r="K101" s="48">
        <f t="shared" si="32"/>
        <v>400</v>
      </c>
      <c r="L101" s="48">
        <f t="shared" si="32"/>
        <v>4033</v>
      </c>
      <c r="M101" s="48">
        <f t="shared" si="32"/>
        <v>440</v>
      </c>
      <c r="N101" s="48">
        <f t="shared" si="32"/>
        <v>4873</v>
      </c>
      <c r="O101" s="48">
        <f t="shared" si="32"/>
        <v>791</v>
      </c>
      <c r="P101" s="48">
        <f t="shared" si="32"/>
        <v>-11</v>
      </c>
      <c r="Q101" s="48">
        <f t="shared" si="32"/>
        <v>30</v>
      </c>
      <c r="R101" s="48">
        <f t="shared" si="32"/>
        <v>150809</v>
      </c>
      <c r="S101" s="52">
        <f t="shared" si="24"/>
        <v>6.034502766918989</v>
      </c>
      <c r="T101" s="52">
        <f t="shared" si="25"/>
        <v>11.352822787873965</v>
      </c>
      <c r="U101" s="52">
        <f t="shared" si="26"/>
        <v>5.245375482014198</v>
      </c>
      <c r="V101" s="52">
        <f t="shared" si="27"/>
        <v>3.123352531009718</v>
      </c>
      <c r="W101" s="52">
        <f t="shared" si="28"/>
        <v>3.872691885583175</v>
      </c>
      <c r="X101" s="52">
        <f t="shared" si="29"/>
        <v>-1.7506689345786957</v>
      </c>
      <c r="Y101" s="52">
        <f t="shared" si="30"/>
        <v>-5.318320020954977</v>
      </c>
      <c r="Z101" s="52">
        <f t="shared" si="31"/>
        <v>-0.07294453894077899</v>
      </c>
    </row>
    <row r="102" ht="12">
      <c r="A102" s="31" t="s">
        <v>305</v>
      </c>
    </row>
    <row r="104" spans="1:10" ht="63" customHeight="1">
      <c r="A104" s="64" t="s">
        <v>312</v>
      </c>
      <c r="B104" s="65"/>
      <c r="C104" s="65"/>
      <c r="D104" s="65"/>
      <c r="E104" s="65"/>
      <c r="F104" s="65"/>
      <c r="G104" s="65"/>
      <c r="H104" s="65"/>
      <c r="I104" s="65"/>
      <c r="J104" s="65"/>
    </row>
    <row r="106" ht="13.5">
      <c r="A106" s="56" t="s">
        <v>313</v>
      </c>
    </row>
    <row r="108" ht="13.5">
      <c r="A108" s="56" t="s">
        <v>323</v>
      </c>
    </row>
  </sheetData>
  <mergeCells count="33">
    <mergeCell ref="Z4:Z7"/>
    <mergeCell ref="Y4:Y7"/>
    <mergeCell ref="U5:U7"/>
    <mergeCell ref="V5:V7"/>
    <mergeCell ref="W5:W7"/>
    <mergeCell ref="X5:X7"/>
    <mergeCell ref="Q4:Q7"/>
    <mergeCell ref="S4:S7"/>
    <mergeCell ref="T4:T7"/>
    <mergeCell ref="U4:X4"/>
    <mergeCell ref="A31:J31"/>
    <mergeCell ref="Q41:Q44"/>
    <mergeCell ref="S41:S44"/>
    <mergeCell ref="T41:T44"/>
    <mergeCell ref="U41:X41"/>
    <mergeCell ref="Y41:Y44"/>
    <mergeCell ref="Z41:Z44"/>
    <mergeCell ref="U42:U44"/>
    <mergeCell ref="V42:V44"/>
    <mergeCell ref="W42:W44"/>
    <mergeCell ref="X42:X44"/>
    <mergeCell ref="A68:J68"/>
    <mergeCell ref="Q77:Q80"/>
    <mergeCell ref="S77:S80"/>
    <mergeCell ref="T77:T80"/>
    <mergeCell ref="A104:J104"/>
    <mergeCell ref="U77:X77"/>
    <mergeCell ref="Y77:Y80"/>
    <mergeCell ref="Z77:Z80"/>
    <mergeCell ref="U78:U80"/>
    <mergeCell ref="V78:V80"/>
    <mergeCell ref="W78:W80"/>
    <mergeCell ref="X78:X80"/>
  </mergeCells>
  <printOptions/>
  <pageMargins left="0.2" right="0.2" top="1" bottom="1" header="0.5" footer="0.5"/>
  <pageSetup fitToHeight="1" fitToWidth="1" horizontalDpi="600" verticalDpi="600" orientation="landscape" paperSize="9" scale="79" r:id="rId1"/>
</worksheet>
</file>

<file path=xl/worksheets/sheet9.xml><?xml version="1.0" encoding="utf-8"?>
<worksheet xmlns="http://schemas.openxmlformats.org/spreadsheetml/2006/main" xmlns:r="http://schemas.openxmlformats.org/officeDocument/2006/relationships">
  <sheetPr>
    <pageSetUpPr fitToPage="1"/>
  </sheetPr>
  <dimension ref="A1:AA72"/>
  <sheetViews>
    <sheetView workbookViewId="0" topLeftCell="A26">
      <selection activeCell="Q31" sqref="Q31:Q34"/>
    </sheetView>
  </sheetViews>
  <sheetFormatPr defaultColWidth="9.140625" defaultRowHeight="12.75"/>
  <cols>
    <col min="1" max="1" width="7.00390625" style="37" customWidth="1"/>
    <col min="2" max="2" width="13.8515625" style="37" customWidth="1"/>
    <col min="3" max="3" width="10.57421875" style="37" bestFit="1" customWidth="1"/>
    <col min="4" max="4" width="6.7109375" style="37" customWidth="1"/>
    <col min="5" max="5" width="7.57421875" style="37" customWidth="1"/>
    <col min="6" max="6" width="8.00390625" style="37" customWidth="1"/>
    <col min="7" max="7" width="5.57421875" style="37" bestFit="1" customWidth="1"/>
    <col min="8" max="8" width="6.57421875" style="37" bestFit="1" customWidth="1"/>
    <col min="9" max="9" width="6.00390625" style="37" bestFit="1" customWidth="1"/>
    <col min="10" max="10" width="8.28125" style="37" customWidth="1"/>
    <col min="11" max="11" width="5.57421875" style="37" bestFit="1" customWidth="1"/>
    <col min="12" max="12" width="6.57421875" style="37" bestFit="1" customWidth="1"/>
    <col min="13" max="13" width="8.28125" style="37" bestFit="1" customWidth="1"/>
    <col min="14" max="14" width="5.8515625" style="37" bestFit="1" customWidth="1"/>
    <col min="15" max="15" width="6.8515625" style="37" customWidth="1"/>
    <col min="16" max="16" width="7.57421875" style="37" customWidth="1"/>
    <col min="17" max="17" width="15.00390625" style="37" customWidth="1"/>
    <col min="18" max="18" width="9.8515625" style="37" customWidth="1"/>
    <col min="19" max="19" width="7.28125" style="37" customWidth="1"/>
    <col min="20" max="20" width="8.421875" style="37" customWidth="1"/>
    <col min="21" max="21" width="5.8515625" style="37" bestFit="1" customWidth="1"/>
    <col min="22" max="22" width="6.57421875" style="37" bestFit="1" customWidth="1"/>
    <col min="23" max="23" width="5.7109375" style="37" bestFit="1" customWidth="1"/>
    <col min="24" max="24" width="7.7109375" style="37" customWidth="1"/>
    <col min="25" max="25" width="7.421875" style="37" customWidth="1"/>
    <col min="26" max="26" width="7.00390625" style="37" customWidth="1"/>
    <col min="27" max="16384" width="9.140625" style="37" customWidth="1"/>
  </cols>
  <sheetData>
    <row r="1" spans="1:18" s="4" customFormat="1" ht="14.25">
      <c r="A1" s="1" t="s">
        <v>335</v>
      </c>
      <c r="B1" s="2"/>
      <c r="C1" s="3"/>
      <c r="D1" s="3"/>
      <c r="E1" s="3"/>
      <c r="F1" s="3"/>
      <c r="G1" s="3"/>
      <c r="H1" s="3"/>
      <c r="I1" s="3"/>
      <c r="J1" s="3"/>
      <c r="K1" s="3"/>
      <c r="L1" s="3"/>
      <c r="M1" s="3"/>
      <c r="N1" s="3"/>
      <c r="O1" s="3"/>
      <c r="P1" s="3"/>
      <c r="Q1" s="3"/>
      <c r="R1" s="3"/>
    </row>
    <row r="2" spans="1:18" s="4" customFormat="1" ht="12">
      <c r="A2" s="5"/>
      <c r="B2" s="2"/>
      <c r="C2" s="3"/>
      <c r="D2" s="3"/>
      <c r="E2" s="3"/>
      <c r="F2" s="3"/>
      <c r="G2" s="3"/>
      <c r="H2" s="3"/>
      <c r="I2" s="3"/>
      <c r="J2" s="3"/>
      <c r="K2" s="3"/>
      <c r="L2" s="3"/>
      <c r="M2" s="3"/>
      <c r="N2" s="3"/>
      <c r="O2" s="3"/>
      <c r="P2" s="3"/>
      <c r="Q2" s="3"/>
      <c r="R2" s="3"/>
    </row>
    <row r="3" spans="1:18" s="7" customFormat="1" ht="12">
      <c r="A3" s="6"/>
      <c r="C3" s="8"/>
      <c r="D3" s="8"/>
      <c r="E3" s="8"/>
      <c r="F3" s="8"/>
      <c r="G3" s="8"/>
      <c r="H3" s="8"/>
      <c r="I3" s="8"/>
      <c r="J3" s="8"/>
      <c r="K3" s="8"/>
      <c r="L3" s="8"/>
      <c r="M3" s="8"/>
      <c r="N3" s="8"/>
      <c r="O3" s="8"/>
      <c r="P3" s="8"/>
      <c r="Q3" s="8"/>
      <c r="R3" s="8"/>
    </row>
    <row r="4" spans="1:26" s="7" customFormat="1" ht="12.75" customHeight="1">
      <c r="A4" s="9"/>
      <c r="B4" s="9"/>
      <c r="C4" s="10"/>
      <c r="D4" s="11" t="s">
        <v>0</v>
      </c>
      <c r="E4" s="12"/>
      <c r="F4" s="13"/>
      <c r="G4" s="11" t="s">
        <v>1</v>
      </c>
      <c r="H4" s="12"/>
      <c r="I4" s="12"/>
      <c r="J4" s="12"/>
      <c r="K4" s="12"/>
      <c r="L4" s="12"/>
      <c r="M4" s="12"/>
      <c r="N4" s="12"/>
      <c r="O4" s="14"/>
      <c r="P4" s="10"/>
      <c r="Q4" s="77" t="s">
        <v>333</v>
      </c>
      <c r="R4" s="10"/>
      <c r="S4" s="69" t="s">
        <v>2</v>
      </c>
      <c r="T4" s="69" t="s">
        <v>3</v>
      </c>
      <c r="U4" s="66" t="s">
        <v>4</v>
      </c>
      <c r="V4" s="67"/>
      <c r="W4" s="67"/>
      <c r="X4" s="68"/>
      <c r="Y4" s="69" t="s">
        <v>6</v>
      </c>
      <c r="Z4" s="69" t="s">
        <v>5</v>
      </c>
    </row>
    <row r="5" spans="1:26" s="7" customFormat="1" ht="11.25" customHeight="1">
      <c r="A5" s="15" t="s">
        <v>280</v>
      </c>
      <c r="B5" s="15" t="s">
        <v>7</v>
      </c>
      <c r="C5" s="16" t="s">
        <v>8</v>
      </c>
      <c r="D5" s="17"/>
      <c r="E5" s="17"/>
      <c r="F5" s="17"/>
      <c r="G5" s="11" t="s">
        <v>9</v>
      </c>
      <c r="H5" s="12"/>
      <c r="I5" s="12"/>
      <c r="J5" s="13"/>
      <c r="K5" s="11" t="s">
        <v>10</v>
      </c>
      <c r="L5" s="12"/>
      <c r="M5" s="12"/>
      <c r="N5" s="13"/>
      <c r="O5" s="18"/>
      <c r="P5" s="16"/>
      <c r="Q5" s="78"/>
      <c r="R5" s="16" t="s">
        <v>8</v>
      </c>
      <c r="S5" s="70"/>
      <c r="T5" s="70"/>
      <c r="U5" s="72" t="s">
        <v>11</v>
      </c>
      <c r="V5" s="72" t="s">
        <v>12</v>
      </c>
      <c r="W5" s="72" t="s">
        <v>13</v>
      </c>
      <c r="X5" s="74" t="s">
        <v>14</v>
      </c>
      <c r="Y5" s="70"/>
      <c r="Z5" s="70"/>
    </row>
    <row r="6" spans="1:26" s="7" customFormat="1" ht="11.25" customHeight="1">
      <c r="A6" s="15" t="s">
        <v>281</v>
      </c>
      <c r="B6" s="15" t="s">
        <v>15</v>
      </c>
      <c r="C6" s="16" t="s">
        <v>16</v>
      </c>
      <c r="D6" s="19" t="s">
        <v>17</v>
      </c>
      <c r="E6" s="19" t="s">
        <v>18</v>
      </c>
      <c r="F6" s="19" t="s">
        <v>19</v>
      </c>
      <c r="G6" s="20" t="s">
        <v>20</v>
      </c>
      <c r="H6" s="20" t="s">
        <v>20</v>
      </c>
      <c r="I6" s="20" t="s">
        <v>21</v>
      </c>
      <c r="J6" s="20"/>
      <c r="K6" s="20" t="s">
        <v>22</v>
      </c>
      <c r="L6" s="20" t="s">
        <v>22</v>
      </c>
      <c r="M6" s="20" t="s">
        <v>21</v>
      </c>
      <c r="N6" s="20"/>
      <c r="O6" s="16" t="s">
        <v>19</v>
      </c>
      <c r="P6" s="16" t="s">
        <v>19</v>
      </c>
      <c r="Q6" s="78"/>
      <c r="R6" s="16" t="s">
        <v>16</v>
      </c>
      <c r="S6" s="70"/>
      <c r="T6" s="70"/>
      <c r="U6" s="73"/>
      <c r="V6" s="73"/>
      <c r="W6" s="73"/>
      <c r="X6" s="75"/>
      <c r="Y6" s="70"/>
      <c r="Z6" s="70"/>
    </row>
    <row r="7" spans="1:26" s="7" customFormat="1" ht="11.25" customHeight="1">
      <c r="A7" s="21"/>
      <c r="B7" s="21"/>
      <c r="C7" s="22" t="s">
        <v>308</v>
      </c>
      <c r="D7" s="23" t="s">
        <v>23</v>
      </c>
      <c r="E7" s="24"/>
      <c r="F7" s="24"/>
      <c r="G7" s="24" t="s">
        <v>24</v>
      </c>
      <c r="H7" s="24" t="s">
        <v>25</v>
      </c>
      <c r="I7" s="38" t="s">
        <v>26</v>
      </c>
      <c r="J7" s="38" t="s">
        <v>11</v>
      </c>
      <c r="K7" s="38" t="s">
        <v>24</v>
      </c>
      <c r="L7" s="24" t="s">
        <v>25</v>
      </c>
      <c r="M7" s="24" t="s">
        <v>27</v>
      </c>
      <c r="N7" s="24" t="s">
        <v>11</v>
      </c>
      <c r="O7" s="25"/>
      <c r="P7" s="22" t="s">
        <v>28</v>
      </c>
      <c r="Q7" s="79"/>
      <c r="R7" s="22" t="s">
        <v>307</v>
      </c>
      <c r="S7" s="71"/>
      <c r="T7" s="71"/>
      <c r="U7" s="73"/>
      <c r="V7" s="73"/>
      <c r="W7" s="73"/>
      <c r="X7" s="76"/>
      <c r="Y7" s="71"/>
      <c r="Z7" s="71"/>
    </row>
    <row r="8" spans="1:26" ht="12.75">
      <c r="A8">
        <v>100001</v>
      </c>
      <c r="B8" t="s">
        <v>273</v>
      </c>
      <c r="C8">
        <v>3093</v>
      </c>
      <c r="D8">
        <v>16</v>
      </c>
      <c r="E8">
        <v>26</v>
      </c>
      <c r="F8">
        <v>-10</v>
      </c>
      <c r="G8">
        <v>20</v>
      </c>
      <c r="H8">
        <v>181</v>
      </c>
      <c r="I8">
        <v>8</v>
      </c>
      <c r="J8" s="38">
        <f aca="true" t="shared" si="0" ref="J8:J14">SUM(G8:I8)</f>
        <v>209</v>
      </c>
      <c r="K8">
        <v>1</v>
      </c>
      <c r="L8">
        <v>136</v>
      </c>
      <c r="M8">
        <v>6</v>
      </c>
      <c r="N8" s="38">
        <f aca="true" t="shared" si="1" ref="N8:N14">SUM(K8:M8)</f>
        <v>143</v>
      </c>
      <c r="O8" s="38">
        <f>(J8-N8)</f>
        <v>66</v>
      </c>
      <c r="P8" s="38">
        <f>(F8+(O8))</f>
        <v>56</v>
      </c>
      <c r="Q8">
        <v>-1</v>
      </c>
      <c r="R8" s="38">
        <v>3148</v>
      </c>
      <c r="S8" s="42">
        <v>5.127383432142285</v>
      </c>
      <c r="T8" s="42">
        <v>8.331998077231212</v>
      </c>
      <c r="U8" s="42">
        <v>21.150456657586926</v>
      </c>
      <c r="V8" s="42">
        <v>14.420765902900177</v>
      </c>
      <c r="W8" s="42">
        <v>6.088767825668963</v>
      </c>
      <c r="X8" s="42">
        <v>0.6409229290177856</v>
      </c>
      <c r="Y8" s="42">
        <v>-3.2046146450889283</v>
      </c>
      <c r="Z8" s="42">
        <v>17.945842012497994</v>
      </c>
    </row>
    <row r="9" spans="1:26" ht="12.75">
      <c r="A9">
        <v>100002</v>
      </c>
      <c r="B9" t="s">
        <v>274</v>
      </c>
      <c r="C9">
        <v>14705</v>
      </c>
      <c r="D9">
        <v>99</v>
      </c>
      <c r="E9">
        <v>107</v>
      </c>
      <c r="F9">
        <v>-8</v>
      </c>
      <c r="G9">
        <v>79</v>
      </c>
      <c r="H9">
        <v>586</v>
      </c>
      <c r="I9">
        <v>32</v>
      </c>
      <c r="J9" s="38">
        <f t="shared" si="0"/>
        <v>697</v>
      </c>
      <c r="K9">
        <v>17</v>
      </c>
      <c r="L9">
        <v>592</v>
      </c>
      <c r="M9">
        <v>83</v>
      </c>
      <c r="N9" s="38">
        <f t="shared" si="1"/>
        <v>692</v>
      </c>
      <c r="O9" s="38">
        <f aca="true" t="shared" si="2" ref="O9:O14">(J9-N9)</f>
        <v>5</v>
      </c>
      <c r="P9" s="38">
        <f aca="true" t="shared" si="3" ref="P9:P14">(F9+(O9))</f>
        <v>-3</v>
      </c>
      <c r="Q9">
        <v>13</v>
      </c>
      <c r="R9" s="38">
        <v>14715</v>
      </c>
      <c r="S9" s="42">
        <v>6.73011556764106</v>
      </c>
      <c r="T9" s="42">
        <v>7.273963290278721</v>
      </c>
      <c r="U9" s="42">
        <v>0.3399048266485384</v>
      </c>
      <c r="V9" s="42">
        <v>-0.4078857919782461</v>
      </c>
      <c r="W9" s="42">
        <v>4.214819850441876</v>
      </c>
      <c r="X9" s="42">
        <v>-3.4670292318150917</v>
      </c>
      <c r="Y9" s="42">
        <v>-0.5438477226376615</v>
      </c>
      <c r="Z9" s="42">
        <v>-0.20394289598912305</v>
      </c>
    </row>
    <row r="10" spans="1:26" ht="12.75">
      <c r="A10">
        <v>100003</v>
      </c>
      <c r="B10" t="s">
        <v>275</v>
      </c>
      <c r="C10">
        <v>18809</v>
      </c>
      <c r="D10">
        <v>109</v>
      </c>
      <c r="E10">
        <v>148</v>
      </c>
      <c r="F10">
        <v>-39</v>
      </c>
      <c r="G10">
        <v>147</v>
      </c>
      <c r="H10">
        <v>689</v>
      </c>
      <c r="I10">
        <v>104</v>
      </c>
      <c r="J10" s="38">
        <f t="shared" si="0"/>
        <v>940</v>
      </c>
      <c r="K10">
        <v>33</v>
      </c>
      <c r="L10">
        <v>652</v>
      </c>
      <c r="M10">
        <v>146</v>
      </c>
      <c r="N10" s="38">
        <f t="shared" si="1"/>
        <v>831</v>
      </c>
      <c r="O10" s="38">
        <f t="shared" si="2"/>
        <v>109</v>
      </c>
      <c r="P10" s="38">
        <f t="shared" si="3"/>
        <v>70</v>
      </c>
      <c r="Q10">
        <v>35</v>
      </c>
      <c r="R10" s="38">
        <v>18914</v>
      </c>
      <c r="S10" s="42">
        <v>5.7789677385149645</v>
      </c>
      <c r="T10" s="42">
        <v>7.846671791745089</v>
      </c>
      <c r="U10" s="42">
        <v>5.7789677385149645</v>
      </c>
      <c r="V10" s="42">
        <v>1.9616679479362722</v>
      </c>
      <c r="W10" s="42">
        <v>6.044058001749596</v>
      </c>
      <c r="X10" s="42">
        <v>-2.2267582111709037</v>
      </c>
      <c r="Y10" s="42">
        <v>-2.0677040532301247</v>
      </c>
      <c r="Z10" s="42">
        <v>3.7112636852848397</v>
      </c>
    </row>
    <row r="11" spans="1:26" ht="12.75">
      <c r="A11">
        <v>100004</v>
      </c>
      <c r="B11" t="s">
        <v>276</v>
      </c>
      <c r="C11">
        <v>10071</v>
      </c>
      <c r="D11">
        <v>52</v>
      </c>
      <c r="E11">
        <v>91</v>
      </c>
      <c r="F11">
        <v>-39</v>
      </c>
      <c r="G11">
        <v>56</v>
      </c>
      <c r="H11">
        <v>441</v>
      </c>
      <c r="I11">
        <v>50</v>
      </c>
      <c r="J11" s="38">
        <f t="shared" si="0"/>
        <v>547</v>
      </c>
      <c r="K11">
        <v>11</v>
      </c>
      <c r="L11">
        <v>452</v>
      </c>
      <c r="M11">
        <v>132</v>
      </c>
      <c r="N11" s="38">
        <f t="shared" si="1"/>
        <v>595</v>
      </c>
      <c r="O11" s="38">
        <f t="shared" si="2"/>
        <v>-48</v>
      </c>
      <c r="P11" s="38">
        <f t="shared" si="3"/>
        <v>-87</v>
      </c>
      <c r="Q11">
        <v>9</v>
      </c>
      <c r="R11" s="38">
        <v>9993</v>
      </c>
      <c r="S11" s="42">
        <v>5.18341307814992</v>
      </c>
      <c r="T11" s="42">
        <v>9.070972886762359</v>
      </c>
      <c r="U11" s="42">
        <v>-4.784688995215311</v>
      </c>
      <c r="V11" s="42">
        <v>-1.0964912280701753</v>
      </c>
      <c r="W11" s="42">
        <v>4.485645933014354</v>
      </c>
      <c r="X11" s="42">
        <v>-8.17384370015949</v>
      </c>
      <c r="Y11" s="42">
        <v>-3.88755980861244</v>
      </c>
      <c r="Z11" s="42">
        <v>-8.67224880382775</v>
      </c>
    </row>
    <row r="12" spans="1:26" ht="12.75">
      <c r="A12">
        <v>100005</v>
      </c>
      <c r="B12" t="s">
        <v>277</v>
      </c>
      <c r="C12">
        <v>193723</v>
      </c>
      <c r="D12">
        <v>1374</v>
      </c>
      <c r="E12">
        <v>1835</v>
      </c>
      <c r="F12">
        <v>-461</v>
      </c>
      <c r="G12">
        <v>2141</v>
      </c>
      <c r="H12">
        <v>4342</v>
      </c>
      <c r="I12">
        <v>642</v>
      </c>
      <c r="J12" s="38">
        <f t="shared" si="0"/>
        <v>7125</v>
      </c>
      <c r="K12">
        <v>261</v>
      </c>
      <c r="L12">
        <v>4109</v>
      </c>
      <c r="M12">
        <v>1862</v>
      </c>
      <c r="N12" s="38">
        <f t="shared" si="1"/>
        <v>6232</v>
      </c>
      <c r="O12" s="38">
        <f t="shared" si="2"/>
        <v>893</v>
      </c>
      <c r="P12" s="38">
        <f t="shared" si="3"/>
        <v>432</v>
      </c>
      <c r="Q12">
        <v>68</v>
      </c>
      <c r="R12" s="38">
        <v>194223</v>
      </c>
      <c r="S12" s="42">
        <v>7.083460069184887</v>
      </c>
      <c r="T12" s="42">
        <v>9.460079495599903</v>
      </c>
      <c r="U12" s="42">
        <v>4.603733509302841</v>
      </c>
      <c r="V12" s="42">
        <v>1.2011981048908869</v>
      </c>
      <c r="W12" s="42">
        <v>9.692070545900718</v>
      </c>
      <c r="X12" s="42">
        <v>-6.289535141488764</v>
      </c>
      <c r="Y12" s="42">
        <v>-2.3766194264150164</v>
      </c>
      <c r="Z12" s="42">
        <v>2.227114082887825</v>
      </c>
    </row>
    <row r="13" spans="1:26" ht="12.75">
      <c r="A13">
        <v>100006</v>
      </c>
      <c r="B13" t="s">
        <v>278</v>
      </c>
      <c r="C13">
        <v>10074</v>
      </c>
      <c r="D13">
        <v>62</v>
      </c>
      <c r="E13">
        <v>122</v>
      </c>
      <c r="F13">
        <v>-60</v>
      </c>
      <c r="G13">
        <v>50</v>
      </c>
      <c r="H13">
        <v>340</v>
      </c>
      <c r="I13">
        <v>0</v>
      </c>
      <c r="J13" s="38">
        <f t="shared" si="0"/>
        <v>390</v>
      </c>
      <c r="K13">
        <v>31</v>
      </c>
      <c r="L13">
        <v>330</v>
      </c>
      <c r="M13">
        <v>38</v>
      </c>
      <c r="N13" s="38">
        <f t="shared" si="1"/>
        <v>399</v>
      </c>
      <c r="O13" s="38">
        <f t="shared" si="2"/>
        <v>-9</v>
      </c>
      <c r="P13" s="38">
        <f t="shared" si="3"/>
        <v>-69</v>
      </c>
      <c r="Q13">
        <v>1</v>
      </c>
      <c r="R13" s="38">
        <v>10006</v>
      </c>
      <c r="S13" s="42">
        <v>6.175298804780876</v>
      </c>
      <c r="T13" s="42">
        <v>12.151394422310757</v>
      </c>
      <c r="U13" s="42">
        <v>-0.896414342629482</v>
      </c>
      <c r="V13" s="42">
        <v>0.9960159362549801</v>
      </c>
      <c r="W13" s="42">
        <v>1.8924302788844622</v>
      </c>
      <c r="X13" s="42">
        <v>-3.7848605577689245</v>
      </c>
      <c r="Y13" s="42">
        <v>-5.9760956175298805</v>
      </c>
      <c r="Z13" s="42">
        <v>-6.872509960159363</v>
      </c>
    </row>
    <row r="14" spans="1:26" ht="12.75">
      <c r="A14">
        <v>100007</v>
      </c>
      <c r="B14" t="s">
        <v>279</v>
      </c>
      <c r="C14">
        <v>6059</v>
      </c>
      <c r="D14">
        <v>40</v>
      </c>
      <c r="E14">
        <v>101</v>
      </c>
      <c r="F14">
        <v>-61</v>
      </c>
      <c r="G14">
        <v>38</v>
      </c>
      <c r="H14">
        <v>229</v>
      </c>
      <c r="I14">
        <v>5</v>
      </c>
      <c r="J14" s="38">
        <f t="shared" si="0"/>
        <v>272</v>
      </c>
      <c r="K14">
        <v>17</v>
      </c>
      <c r="L14">
        <v>178</v>
      </c>
      <c r="M14">
        <v>4</v>
      </c>
      <c r="N14" s="38">
        <f t="shared" si="1"/>
        <v>199</v>
      </c>
      <c r="O14" s="38">
        <f t="shared" si="2"/>
        <v>73</v>
      </c>
      <c r="P14" s="38">
        <f t="shared" si="3"/>
        <v>12</v>
      </c>
      <c r="Q14">
        <v>3</v>
      </c>
      <c r="R14" s="38">
        <v>6074</v>
      </c>
      <c r="S14" s="42">
        <v>6.593587735926811</v>
      </c>
      <c r="T14" s="42">
        <v>16.648809033215198</v>
      </c>
      <c r="U14" s="42">
        <v>12.03329761806643</v>
      </c>
      <c r="V14" s="42">
        <v>8.406824363306683</v>
      </c>
      <c r="W14" s="42">
        <v>3.461633561361576</v>
      </c>
      <c r="X14" s="42">
        <v>0.16483969339817028</v>
      </c>
      <c r="Y14" s="42">
        <v>-10.055221297288385</v>
      </c>
      <c r="Z14" s="42">
        <v>1.9780763207780434</v>
      </c>
    </row>
    <row r="15" spans="1:26" s="40" customFormat="1" ht="12">
      <c r="A15" s="45"/>
      <c r="B15" s="45" t="s">
        <v>277</v>
      </c>
      <c r="C15" s="46">
        <f aca="true" t="shared" si="4" ref="C15:N15">SUM(C8:C14)</f>
        <v>256534</v>
      </c>
      <c r="D15" s="46">
        <f t="shared" si="4"/>
        <v>1752</v>
      </c>
      <c r="E15" s="46">
        <f t="shared" si="4"/>
        <v>2430</v>
      </c>
      <c r="F15" s="46">
        <f t="shared" si="4"/>
        <v>-678</v>
      </c>
      <c r="G15" s="46">
        <f t="shared" si="4"/>
        <v>2531</v>
      </c>
      <c r="H15" s="46">
        <f t="shared" si="4"/>
        <v>6808</v>
      </c>
      <c r="I15" s="46">
        <f t="shared" si="4"/>
        <v>841</v>
      </c>
      <c r="J15" s="46">
        <f t="shared" si="4"/>
        <v>10180</v>
      </c>
      <c r="K15" s="46">
        <f t="shared" si="4"/>
        <v>371</v>
      </c>
      <c r="L15" s="46">
        <f t="shared" si="4"/>
        <v>6449</v>
      </c>
      <c r="M15" s="46">
        <f t="shared" si="4"/>
        <v>2271</v>
      </c>
      <c r="N15" s="46">
        <f t="shared" si="4"/>
        <v>9091</v>
      </c>
      <c r="O15" s="46">
        <f>SUM(O8:O14)</f>
        <v>1089</v>
      </c>
      <c r="P15" s="46">
        <f>SUM(P8:P14)</f>
        <v>411</v>
      </c>
      <c r="Q15" s="46">
        <v>128</v>
      </c>
      <c r="R15" s="46">
        <v>257073</v>
      </c>
      <c r="S15" s="47">
        <v>6.822336922978075</v>
      </c>
      <c r="T15" s="47">
        <v>9.462487855500413</v>
      </c>
      <c r="U15" s="47">
        <v>4.240596409316852</v>
      </c>
      <c r="V15" s="47">
        <v>1.3979560247426535</v>
      </c>
      <c r="W15" s="47">
        <v>8.411100316000367</v>
      </c>
      <c r="X15" s="47">
        <v>-5.568459931426168</v>
      </c>
      <c r="Y15" s="47">
        <v>-2.640150932522337</v>
      </c>
      <c r="Z15" s="47">
        <v>1.600445476794514</v>
      </c>
    </row>
    <row r="16" ht="12">
      <c r="A16" s="31" t="s">
        <v>305</v>
      </c>
    </row>
    <row r="18" spans="1:10" ht="63" customHeight="1">
      <c r="A18" s="64" t="s">
        <v>312</v>
      </c>
      <c r="B18" s="65"/>
      <c r="C18" s="65"/>
      <c r="D18" s="65"/>
      <c r="E18" s="65"/>
      <c r="F18" s="65"/>
      <c r="G18" s="65"/>
      <c r="H18" s="65"/>
      <c r="I18" s="65"/>
      <c r="J18" s="65"/>
    </row>
    <row r="20" ht="13.5">
      <c r="A20" s="56" t="s">
        <v>313</v>
      </c>
    </row>
    <row r="22" ht="13.5">
      <c r="A22" s="56" t="s">
        <v>323</v>
      </c>
    </row>
    <row r="29" spans="1:18" s="4" customFormat="1" ht="14.25">
      <c r="A29" s="1" t="s">
        <v>321</v>
      </c>
      <c r="B29" s="2"/>
      <c r="C29" s="3"/>
      <c r="D29" s="3"/>
      <c r="E29" s="3"/>
      <c r="F29" s="3"/>
      <c r="G29" s="3"/>
      <c r="H29" s="3"/>
      <c r="I29" s="3"/>
      <c r="J29" s="3"/>
      <c r="K29" s="3"/>
      <c r="L29" s="3"/>
      <c r="M29" s="3"/>
      <c r="N29" s="3"/>
      <c r="O29" s="3"/>
      <c r="P29" s="3"/>
      <c r="Q29" s="3"/>
      <c r="R29" s="3"/>
    </row>
    <row r="30" spans="1:18" s="7" customFormat="1" ht="7.5" customHeight="1">
      <c r="A30" s="6"/>
      <c r="C30" s="8"/>
      <c r="D30" s="8"/>
      <c r="E30" s="8"/>
      <c r="F30" s="8"/>
      <c r="G30" s="8"/>
      <c r="H30" s="8"/>
      <c r="I30" s="8"/>
      <c r="J30" s="8"/>
      <c r="K30" s="8"/>
      <c r="L30" s="8"/>
      <c r="M30" s="8"/>
      <c r="N30" s="8"/>
      <c r="O30" s="8"/>
      <c r="P30" s="8"/>
      <c r="Q30" s="8"/>
      <c r="R30" s="8"/>
    </row>
    <row r="31" spans="1:26" s="7" customFormat="1" ht="12.75" customHeight="1">
      <c r="A31" s="9"/>
      <c r="B31" s="9"/>
      <c r="C31" s="10"/>
      <c r="D31" s="11" t="s">
        <v>0</v>
      </c>
      <c r="E31" s="12"/>
      <c r="F31" s="13"/>
      <c r="G31" s="11" t="s">
        <v>1</v>
      </c>
      <c r="H31" s="12"/>
      <c r="I31" s="12"/>
      <c r="J31" s="12"/>
      <c r="K31" s="12"/>
      <c r="L31" s="12"/>
      <c r="M31" s="12"/>
      <c r="N31" s="12"/>
      <c r="O31" s="14"/>
      <c r="P31" s="10"/>
      <c r="Q31" s="77" t="s">
        <v>316</v>
      </c>
      <c r="R31" s="10"/>
      <c r="S31" s="69" t="s">
        <v>2</v>
      </c>
      <c r="T31" s="69" t="s">
        <v>3</v>
      </c>
      <c r="U31" s="66" t="s">
        <v>4</v>
      </c>
      <c r="V31" s="67"/>
      <c r="W31" s="67"/>
      <c r="X31" s="68"/>
      <c r="Y31" s="69" t="s">
        <v>6</v>
      </c>
      <c r="Z31" s="69" t="s">
        <v>5</v>
      </c>
    </row>
    <row r="32" spans="1:26" s="7" customFormat="1" ht="11.25" customHeight="1">
      <c r="A32" s="15" t="s">
        <v>280</v>
      </c>
      <c r="B32" s="15" t="s">
        <v>7</v>
      </c>
      <c r="C32" s="16" t="s">
        <v>8</v>
      </c>
      <c r="D32" s="17"/>
      <c r="E32" s="17"/>
      <c r="F32" s="17"/>
      <c r="G32" s="11" t="s">
        <v>9</v>
      </c>
      <c r="H32" s="12"/>
      <c r="I32" s="12"/>
      <c r="J32" s="13"/>
      <c r="K32" s="11" t="s">
        <v>10</v>
      </c>
      <c r="L32" s="12"/>
      <c r="M32" s="12"/>
      <c r="N32" s="13"/>
      <c r="O32" s="18"/>
      <c r="P32" s="16"/>
      <c r="Q32" s="78"/>
      <c r="R32" s="16" t="s">
        <v>8</v>
      </c>
      <c r="S32" s="70"/>
      <c r="T32" s="70"/>
      <c r="U32" s="72" t="s">
        <v>11</v>
      </c>
      <c r="V32" s="72" t="s">
        <v>12</v>
      </c>
      <c r="W32" s="72" t="s">
        <v>13</v>
      </c>
      <c r="X32" s="74" t="s">
        <v>14</v>
      </c>
      <c r="Y32" s="70"/>
      <c r="Z32" s="70"/>
    </row>
    <row r="33" spans="1:26" s="7" customFormat="1" ht="11.25" customHeight="1">
      <c r="A33" s="15" t="s">
        <v>281</v>
      </c>
      <c r="B33" s="15" t="s">
        <v>15</v>
      </c>
      <c r="C33" s="16" t="s">
        <v>16</v>
      </c>
      <c r="D33" s="19" t="s">
        <v>17</v>
      </c>
      <c r="E33" s="19" t="s">
        <v>18</v>
      </c>
      <c r="F33" s="19" t="s">
        <v>19</v>
      </c>
      <c r="G33" s="20" t="s">
        <v>20</v>
      </c>
      <c r="H33" s="20" t="s">
        <v>20</v>
      </c>
      <c r="I33" s="20" t="s">
        <v>21</v>
      </c>
      <c r="J33" s="20"/>
      <c r="K33" s="20" t="s">
        <v>22</v>
      </c>
      <c r="L33" s="20" t="s">
        <v>22</v>
      </c>
      <c r="M33" s="20" t="s">
        <v>21</v>
      </c>
      <c r="N33" s="20"/>
      <c r="O33" s="16" t="s">
        <v>19</v>
      </c>
      <c r="P33" s="16" t="s">
        <v>19</v>
      </c>
      <c r="Q33" s="78"/>
      <c r="R33" s="16" t="s">
        <v>16</v>
      </c>
      <c r="S33" s="70"/>
      <c r="T33" s="70"/>
      <c r="U33" s="73"/>
      <c r="V33" s="73"/>
      <c r="W33" s="73"/>
      <c r="X33" s="75"/>
      <c r="Y33" s="70"/>
      <c r="Z33" s="70"/>
    </row>
    <row r="34" spans="1:26" s="7" customFormat="1" ht="11.25" customHeight="1">
      <c r="A34" s="21"/>
      <c r="B34" s="21"/>
      <c r="C34" s="22" t="s">
        <v>308</v>
      </c>
      <c r="D34" s="23" t="s">
        <v>23</v>
      </c>
      <c r="E34" s="24"/>
      <c r="F34" s="24"/>
      <c r="G34" s="24" t="s">
        <v>24</v>
      </c>
      <c r="H34" s="24" t="s">
        <v>25</v>
      </c>
      <c r="I34" s="24" t="s">
        <v>26</v>
      </c>
      <c r="J34" s="24" t="s">
        <v>11</v>
      </c>
      <c r="K34" s="24" t="s">
        <v>24</v>
      </c>
      <c r="L34" s="24" t="s">
        <v>25</v>
      </c>
      <c r="M34" s="24" t="s">
        <v>27</v>
      </c>
      <c r="N34" s="24" t="s">
        <v>11</v>
      </c>
      <c r="O34" s="25"/>
      <c r="P34" s="22" t="s">
        <v>28</v>
      </c>
      <c r="Q34" s="79"/>
      <c r="R34" s="22" t="s">
        <v>307</v>
      </c>
      <c r="S34" s="71"/>
      <c r="T34" s="71"/>
      <c r="U34" s="73"/>
      <c r="V34" s="73"/>
      <c r="W34" s="73"/>
      <c r="X34" s="76"/>
      <c r="Y34" s="71"/>
      <c r="Z34" s="71"/>
    </row>
    <row r="35" spans="1:27" ht="12.75">
      <c r="A35">
        <v>100001</v>
      </c>
      <c r="B35" t="s">
        <v>273</v>
      </c>
      <c r="C35">
        <v>1571</v>
      </c>
      <c r="D35">
        <v>9</v>
      </c>
      <c r="E35">
        <v>8</v>
      </c>
      <c r="F35">
        <v>1</v>
      </c>
      <c r="G35">
        <v>14</v>
      </c>
      <c r="H35">
        <v>96</v>
      </c>
      <c r="I35">
        <v>7</v>
      </c>
      <c r="J35" s="38">
        <f aca="true" t="shared" si="5" ref="J35:J41">SUM(G35:I35)</f>
        <v>117</v>
      </c>
      <c r="K35">
        <v>0</v>
      </c>
      <c r="L35">
        <v>75</v>
      </c>
      <c r="M35">
        <v>4</v>
      </c>
      <c r="N35" s="38">
        <f aca="true" t="shared" si="6" ref="N35:N41">SUM(K35:M35)</f>
        <v>79</v>
      </c>
      <c r="O35" s="54">
        <f>(J35-N35)</f>
        <v>38</v>
      </c>
      <c r="P35" s="38">
        <f>(F35+(O35))</f>
        <v>39</v>
      </c>
      <c r="Q35">
        <v>-1</v>
      </c>
      <c r="R35" s="38">
        <f>(C35+(P35))+Q35</f>
        <v>1609</v>
      </c>
      <c r="S35" s="39">
        <f>((D35)/((C35+R35)/2))*1000</f>
        <v>5.660377358490566</v>
      </c>
      <c r="T35" s="39">
        <f>((E35)/((C35+R35)/2))*1000</f>
        <v>5.031446540880503</v>
      </c>
      <c r="U35" s="39">
        <f>((O35)/((C35+R35)/2))*1000</f>
        <v>23.89937106918239</v>
      </c>
      <c r="V35" s="39">
        <f>((H35-L35)/((C35+R35)/2))*1000</f>
        <v>13.20754716981132</v>
      </c>
      <c r="W35" s="39">
        <f>((G35-K35)/((C35+R35)/2))*1000</f>
        <v>8.80503144654088</v>
      </c>
      <c r="X35" s="39">
        <f>((I35-M35)/((C35+R35)/2))*1000</f>
        <v>1.8867924528301887</v>
      </c>
      <c r="Y35" s="39">
        <f>((F35)/((C35+R35)/2))*1000</f>
        <v>0.6289308176100629</v>
      </c>
      <c r="Z35" s="39">
        <f>((P35)/((C35+R35)/2))*1000</f>
        <v>24.528301886792455</v>
      </c>
      <c r="AA35" s="39"/>
    </row>
    <row r="36" spans="1:26" ht="12.75">
      <c r="A36">
        <v>100002</v>
      </c>
      <c r="B36" t="s">
        <v>274</v>
      </c>
      <c r="C36">
        <v>7317</v>
      </c>
      <c r="D36">
        <v>55</v>
      </c>
      <c r="E36">
        <v>55</v>
      </c>
      <c r="F36">
        <v>0</v>
      </c>
      <c r="G36">
        <v>49</v>
      </c>
      <c r="H36">
        <v>289</v>
      </c>
      <c r="I36">
        <v>16</v>
      </c>
      <c r="J36" s="38">
        <f t="shared" si="5"/>
        <v>354</v>
      </c>
      <c r="K36">
        <v>8</v>
      </c>
      <c r="L36">
        <v>308</v>
      </c>
      <c r="M36">
        <v>49</v>
      </c>
      <c r="N36" s="38">
        <f t="shared" si="6"/>
        <v>365</v>
      </c>
      <c r="O36" s="54">
        <f aca="true" t="shared" si="7" ref="O36:O41">(J36-N36)</f>
        <v>-11</v>
      </c>
      <c r="P36" s="38">
        <f aca="true" t="shared" si="8" ref="P36:P41">(F36+(O36))</f>
        <v>-11</v>
      </c>
      <c r="Q36">
        <v>7</v>
      </c>
      <c r="R36" s="38">
        <f aca="true" t="shared" si="9" ref="R36:R41">(C36+(P36))+Q36</f>
        <v>7313</v>
      </c>
      <c r="S36" s="39">
        <f aca="true" t="shared" si="10" ref="S36:S42">((D36)/((C36+R36)/2))*1000</f>
        <v>7.518796992481203</v>
      </c>
      <c r="T36" s="39">
        <f aca="true" t="shared" si="11" ref="T36:T42">((E36)/((C36+R36)/2))*1000</f>
        <v>7.518796992481203</v>
      </c>
      <c r="U36" s="39">
        <f aca="true" t="shared" si="12" ref="U36:U42">((O36)/((C36+R36)/2))*1000</f>
        <v>-1.5037593984962407</v>
      </c>
      <c r="V36" s="39">
        <f aca="true" t="shared" si="13" ref="V36:V42">((H36-L36)/((C36+R36)/2))*1000</f>
        <v>-2.5974025974025974</v>
      </c>
      <c r="W36" s="39">
        <f aca="true" t="shared" si="14" ref="W36:W42">((G36-K36)/((C36+R36)/2))*1000</f>
        <v>5.604921394395078</v>
      </c>
      <c r="X36" s="39">
        <f aca="true" t="shared" si="15" ref="X36:X42">((I36-M36)/((C36+R36)/2))*1000</f>
        <v>-4.511278195488722</v>
      </c>
      <c r="Y36" s="39">
        <f aca="true" t="shared" si="16" ref="Y36:Y42">((F36)/((C36+R36)/2))*1000</f>
        <v>0</v>
      </c>
      <c r="Z36" s="39">
        <f aca="true" t="shared" si="17" ref="Z36:Z42">((P36)/((C36+R36)/2))*1000</f>
        <v>-1.5037593984962407</v>
      </c>
    </row>
    <row r="37" spans="1:26" ht="12.75">
      <c r="A37">
        <v>100003</v>
      </c>
      <c r="B37" t="s">
        <v>275</v>
      </c>
      <c r="C37">
        <v>9280</v>
      </c>
      <c r="D37">
        <v>61</v>
      </c>
      <c r="E37">
        <v>77</v>
      </c>
      <c r="F37">
        <v>-16</v>
      </c>
      <c r="G37">
        <v>76</v>
      </c>
      <c r="H37">
        <v>337</v>
      </c>
      <c r="I37">
        <v>58</v>
      </c>
      <c r="J37" s="38">
        <f t="shared" si="5"/>
        <v>471</v>
      </c>
      <c r="K37">
        <v>21</v>
      </c>
      <c r="L37">
        <v>343</v>
      </c>
      <c r="M37">
        <v>82</v>
      </c>
      <c r="N37" s="38">
        <f t="shared" si="6"/>
        <v>446</v>
      </c>
      <c r="O37" s="54">
        <f t="shared" si="7"/>
        <v>25</v>
      </c>
      <c r="P37" s="38">
        <f t="shared" si="8"/>
        <v>9</v>
      </c>
      <c r="Q37">
        <v>15</v>
      </c>
      <c r="R37" s="38">
        <f t="shared" si="9"/>
        <v>9304</v>
      </c>
      <c r="S37" s="39">
        <f t="shared" si="10"/>
        <v>6.564786913473956</v>
      </c>
      <c r="T37" s="39">
        <f t="shared" si="11"/>
        <v>8.286698235040895</v>
      </c>
      <c r="U37" s="39">
        <f t="shared" si="12"/>
        <v>2.6904864399483426</v>
      </c>
      <c r="V37" s="39">
        <f t="shared" si="13"/>
        <v>-0.6457167455876023</v>
      </c>
      <c r="W37" s="39">
        <f t="shared" si="14"/>
        <v>5.919070167886353</v>
      </c>
      <c r="X37" s="39">
        <f t="shared" si="15"/>
        <v>-2.582866982350409</v>
      </c>
      <c r="Y37" s="39">
        <f t="shared" si="16"/>
        <v>-1.7219113215669393</v>
      </c>
      <c r="Z37" s="39">
        <f t="shared" si="17"/>
        <v>0.9685751183814034</v>
      </c>
    </row>
    <row r="38" spans="1:26" ht="12.75">
      <c r="A38">
        <v>100004</v>
      </c>
      <c r="B38" t="s">
        <v>276</v>
      </c>
      <c r="C38">
        <v>4904</v>
      </c>
      <c r="D38">
        <v>28</v>
      </c>
      <c r="E38">
        <v>47</v>
      </c>
      <c r="F38">
        <v>-19</v>
      </c>
      <c r="G38">
        <v>28</v>
      </c>
      <c r="H38">
        <v>236</v>
      </c>
      <c r="I38">
        <v>22</v>
      </c>
      <c r="J38" s="38">
        <f t="shared" si="5"/>
        <v>286</v>
      </c>
      <c r="K38">
        <v>4</v>
      </c>
      <c r="L38">
        <v>231</v>
      </c>
      <c r="M38">
        <v>76</v>
      </c>
      <c r="N38" s="38">
        <f t="shared" si="6"/>
        <v>311</v>
      </c>
      <c r="O38" s="54">
        <f t="shared" si="7"/>
        <v>-25</v>
      </c>
      <c r="P38" s="38">
        <f t="shared" si="8"/>
        <v>-44</v>
      </c>
      <c r="Q38">
        <v>5</v>
      </c>
      <c r="R38" s="38">
        <f t="shared" si="9"/>
        <v>4865</v>
      </c>
      <c r="S38" s="39">
        <f t="shared" si="10"/>
        <v>5.732418876036442</v>
      </c>
      <c r="T38" s="39">
        <f t="shared" si="11"/>
        <v>9.622274541918312</v>
      </c>
      <c r="U38" s="39">
        <f t="shared" si="12"/>
        <v>-5.118231139318252</v>
      </c>
      <c r="V38" s="39">
        <f t="shared" si="13"/>
        <v>1.0236462278636502</v>
      </c>
      <c r="W38" s="39">
        <f t="shared" si="14"/>
        <v>4.913501893745522</v>
      </c>
      <c r="X38" s="39">
        <f t="shared" si="15"/>
        <v>-11.055379260927422</v>
      </c>
      <c r="Y38" s="39">
        <f t="shared" si="16"/>
        <v>-3.8898556658818713</v>
      </c>
      <c r="Z38" s="39">
        <f t="shared" si="17"/>
        <v>-9.008086805200122</v>
      </c>
    </row>
    <row r="39" spans="1:26" ht="12.75">
      <c r="A39">
        <v>100005</v>
      </c>
      <c r="B39" t="s">
        <v>277</v>
      </c>
      <c r="C39">
        <v>93969</v>
      </c>
      <c r="D39">
        <v>717</v>
      </c>
      <c r="E39">
        <v>873</v>
      </c>
      <c r="F39">
        <v>-156</v>
      </c>
      <c r="G39">
        <v>1096</v>
      </c>
      <c r="H39">
        <v>2229</v>
      </c>
      <c r="I39">
        <v>357</v>
      </c>
      <c r="J39" s="38">
        <f t="shared" si="5"/>
        <v>3682</v>
      </c>
      <c r="K39">
        <v>135</v>
      </c>
      <c r="L39">
        <v>2073</v>
      </c>
      <c r="M39">
        <v>1068</v>
      </c>
      <c r="N39" s="38">
        <f t="shared" si="6"/>
        <v>3276</v>
      </c>
      <c r="O39" s="54">
        <f t="shared" si="7"/>
        <v>406</v>
      </c>
      <c r="P39" s="38">
        <f t="shared" si="8"/>
        <v>250</v>
      </c>
      <c r="Q39">
        <v>59</v>
      </c>
      <c r="R39" s="38">
        <f t="shared" si="9"/>
        <v>94278</v>
      </c>
      <c r="S39" s="39">
        <f t="shared" si="10"/>
        <v>7.617651277311192</v>
      </c>
      <c r="T39" s="39">
        <f t="shared" si="11"/>
        <v>9.27504820793957</v>
      </c>
      <c r="U39" s="39">
        <f t="shared" si="12"/>
        <v>4.313481755353339</v>
      </c>
      <c r="V39" s="39">
        <f t="shared" si="13"/>
        <v>1.6573969306283765</v>
      </c>
      <c r="W39" s="39">
        <f t="shared" si="14"/>
        <v>10.209990066242755</v>
      </c>
      <c r="X39" s="39">
        <f t="shared" si="15"/>
        <v>-7.553905241517794</v>
      </c>
      <c r="Y39" s="39">
        <f t="shared" si="16"/>
        <v>-1.6573969306283765</v>
      </c>
      <c r="Z39" s="39">
        <f t="shared" si="17"/>
        <v>2.6560848247249624</v>
      </c>
    </row>
    <row r="40" spans="1:26" ht="12.75">
      <c r="A40">
        <v>100006</v>
      </c>
      <c r="B40" t="s">
        <v>278</v>
      </c>
      <c r="C40">
        <v>4941</v>
      </c>
      <c r="D40">
        <v>36</v>
      </c>
      <c r="E40">
        <v>59</v>
      </c>
      <c r="F40">
        <v>-23</v>
      </c>
      <c r="G40">
        <v>24</v>
      </c>
      <c r="H40">
        <v>186</v>
      </c>
      <c r="I40">
        <v>0</v>
      </c>
      <c r="J40" s="38">
        <f t="shared" si="5"/>
        <v>210</v>
      </c>
      <c r="K40">
        <v>16</v>
      </c>
      <c r="L40">
        <v>156</v>
      </c>
      <c r="M40">
        <v>27</v>
      </c>
      <c r="N40" s="38">
        <f t="shared" si="6"/>
        <v>199</v>
      </c>
      <c r="O40" s="54">
        <f t="shared" si="7"/>
        <v>11</v>
      </c>
      <c r="P40" s="38">
        <f t="shared" si="8"/>
        <v>-12</v>
      </c>
      <c r="Q40">
        <v>-1</v>
      </c>
      <c r="R40" s="38">
        <f t="shared" si="9"/>
        <v>4928</v>
      </c>
      <c r="S40" s="39">
        <f t="shared" si="10"/>
        <v>7.295571993109737</v>
      </c>
      <c r="T40" s="39">
        <f t="shared" si="11"/>
        <v>11.956631877596514</v>
      </c>
      <c r="U40" s="39">
        <f t="shared" si="12"/>
        <v>2.2292025534501976</v>
      </c>
      <c r="V40" s="39">
        <f t="shared" si="13"/>
        <v>6.079643327591448</v>
      </c>
      <c r="W40" s="39">
        <f t="shared" si="14"/>
        <v>1.6212382206910527</v>
      </c>
      <c r="X40" s="39">
        <f t="shared" si="15"/>
        <v>-5.4716789948323035</v>
      </c>
      <c r="Y40" s="39">
        <f t="shared" si="16"/>
        <v>-4.661059884486777</v>
      </c>
      <c r="Z40" s="39">
        <f t="shared" si="17"/>
        <v>-2.431857331036579</v>
      </c>
    </row>
    <row r="41" spans="1:26" ht="12.75">
      <c r="A41">
        <v>100007</v>
      </c>
      <c r="B41" t="s">
        <v>279</v>
      </c>
      <c r="C41">
        <v>2986</v>
      </c>
      <c r="D41">
        <v>19</v>
      </c>
      <c r="E41">
        <v>38</v>
      </c>
      <c r="F41">
        <v>-19</v>
      </c>
      <c r="G41">
        <v>15</v>
      </c>
      <c r="H41">
        <v>125</v>
      </c>
      <c r="I41">
        <v>4</v>
      </c>
      <c r="J41" s="38">
        <f t="shared" si="5"/>
        <v>144</v>
      </c>
      <c r="K41">
        <v>4</v>
      </c>
      <c r="L41">
        <v>100</v>
      </c>
      <c r="M41">
        <v>4</v>
      </c>
      <c r="N41" s="38">
        <f t="shared" si="6"/>
        <v>108</v>
      </c>
      <c r="O41" s="54">
        <f t="shared" si="7"/>
        <v>36</v>
      </c>
      <c r="P41" s="38">
        <f t="shared" si="8"/>
        <v>17</v>
      </c>
      <c r="Q41">
        <v>2</v>
      </c>
      <c r="R41" s="38">
        <f t="shared" si="9"/>
        <v>3005</v>
      </c>
      <c r="S41" s="39">
        <f t="shared" si="10"/>
        <v>6.342847604740444</v>
      </c>
      <c r="T41" s="39">
        <f t="shared" si="11"/>
        <v>12.685695209480889</v>
      </c>
      <c r="U41" s="39">
        <f t="shared" si="12"/>
        <v>12.018027040560842</v>
      </c>
      <c r="V41" s="39">
        <f t="shared" si="13"/>
        <v>8.345852111500584</v>
      </c>
      <c r="W41" s="39">
        <f t="shared" si="14"/>
        <v>3.6721749290602568</v>
      </c>
      <c r="X41" s="39">
        <f t="shared" si="15"/>
        <v>0</v>
      </c>
      <c r="Y41" s="39">
        <f t="shared" si="16"/>
        <v>-6.342847604740444</v>
      </c>
      <c r="Z41" s="39">
        <f t="shared" si="17"/>
        <v>5.675179435820397</v>
      </c>
    </row>
    <row r="42" spans="1:26" ht="12">
      <c r="A42" s="45"/>
      <c r="B42" s="45" t="s">
        <v>277</v>
      </c>
      <c r="C42" s="45">
        <f aca="true" t="shared" si="18" ref="C42:R42">SUM(C35:C41)</f>
        <v>124968</v>
      </c>
      <c r="D42" s="45">
        <f t="shared" si="18"/>
        <v>925</v>
      </c>
      <c r="E42" s="45">
        <f t="shared" si="18"/>
        <v>1157</v>
      </c>
      <c r="F42" s="45">
        <f t="shared" si="18"/>
        <v>-232</v>
      </c>
      <c r="G42" s="45">
        <f t="shared" si="18"/>
        <v>1302</v>
      </c>
      <c r="H42" s="45">
        <f t="shared" si="18"/>
        <v>3498</v>
      </c>
      <c r="I42" s="45">
        <f t="shared" si="18"/>
        <v>464</v>
      </c>
      <c r="J42" s="45">
        <f t="shared" si="18"/>
        <v>5264</v>
      </c>
      <c r="K42" s="45">
        <f t="shared" si="18"/>
        <v>188</v>
      </c>
      <c r="L42" s="45">
        <f t="shared" si="18"/>
        <v>3286</v>
      </c>
      <c r="M42" s="45">
        <f t="shared" si="18"/>
        <v>1310</v>
      </c>
      <c r="N42" s="45">
        <f t="shared" si="18"/>
        <v>4784</v>
      </c>
      <c r="O42" s="45">
        <f t="shared" si="18"/>
        <v>480</v>
      </c>
      <c r="P42" s="45">
        <f t="shared" si="18"/>
        <v>248</v>
      </c>
      <c r="Q42" s="45">
        <f t="shared" si="18"/>
        <v>86</v>
      </c>
      <c r="R42" s="45">
        <f t="shared" si="18"/>
        <v>125302</v>
      </c>
      <c r="S42" s="61">
        <f t="shared" si="10"/>
        <v>7.392016622048188</v>
      </c>
      <c r="T42" s="61">
        <f t="shared" si="11"/>
        <v>9.246014304551084</v>
      </c>
      <c r="U42" s="61">
        <f t="shared" si="12"/>
        <v>3.8358572741439243</v>
      </c>
      <c r="V42" s="61">
        <f t="shared" si="13"/>
        <v>1.6941702960802334</v>
      </c>
      <c r="W42" s="61">
        <f t="shared" si="14"/>
        <v>8.902385423742357</v>
      </c>
      <c r="X42" s="61">
        <f t="shared" si="15"/>
        <v>-6.760698445678668</v>
      </c>
      <c r="Y42" s="61">
        <f t="shared" si="16"/>
        <v>-1.853997682502897</v>
      </c>
      <c r="Z42" s="61">
        <f t="shared" si="17"/>
        <v>1.9818595916410278</v>
      </c>
    </row>
    <row r="43" ht="12">
      <c r="A43" s="31" t="s">
        <v>305</v>
      </c>
    </row>
    <row r="45" spans="1:10" ht="63" customHeight="1">
      <c r="A45" s="64" t="s">
        <v>312</v>
      </c>
      <c r="B45" s="65"/>
      <c r="C45" s="65"/>
      <c r="D45" s="65"/>
      <c r="E45" s="65"/>
      <c r="F45" s="65"/>
      <c r="G45" s="65"/>
      <c r="H45" s="65"/>
      <c r="I45" s="65"/>
      <c r="J45" s="65"/>
    </row>
    <row r="47" ht="13.5">
      <c r="A47" s="56" t="s">
        <v>313</v>
      </c>
    </row>
    <row r="49" ht="13.5">
      <c r="A49" s="56" t="s">
        <v>323</v>
      </c>
    </row>
    <row r="52" spans="1:18" s="4" customFormat="1" ht="14.25">
      <c r="A52" s="1" t="s">
        <v>322</v>
      </c>
      <c r="B52" s="2"/>
      <c r="C52" s="3"/>
      <c r="D52" s="3"/>
      <c r="E52" s="3"/>
      <c r="F52" s="3"/>
      <c r="G52" s="3"/>
      <c r="H52" s="3"/>
      <c r="I52" s="3"/>
      <c r="J52" s="3"/>
      <c r="K52" s="3"/>
      <c r="L52" s="3"/>
      <c r="M52" s="3"/>
      <c r="N52" s="3"/>
      <c r="O52" s="3"/>
      <c r="P52" s="3"/>
      <c r="Q52" s="3"/>
      <c r="R52" s="3"/>
    </row>
    <row r="53" spans="1:18" s="7" customFormat="1" ht="7.5" customHeight="1">
      <c r="A53" s="6"/>
      <c r="C53" s="8"/>
      <c r="D53" s="8"/>
      <c r="E53" s="8"/>
      <c r="F53" s="8"/>
      <c r="G53" s="8"/>
      <c r="H53" s="8"/>
      <c r="I53" s="8"/>
      <c r="J53" s="8"/>
      <c r="K53" s="8"/>
      <c r="L53" s="8"/>
      <c r="M53" s="8"/>
      <c r="N53" s="8"/>
      <c r="O53" s="8"/>
      <c r="P53" s="8"/>
      <c r="Q53" s="8"/>
      <c r="R53" s="8"/>
    </row>
    <row r="54" spans="1:26" s="7" customFormat="1" ht="12.75" customHeight="1">
      <c r="A54" s="9"/>
      <c r="B54" s="9"/>
      <c r="C54" s="10"/>
      <c r="D54" s="11" t="s">
        <v>0</v>
      </c>
      <c r="E54" s="12"/>
      <c r="F54" s="13"/>
      <c r="G54" s="11" t="s">
        <v>1</v>
      </c>
      <c r="H54" s="12"/>
      <c r="I54" s="12"/>
      <c r="J54" s="12"/>
      <c r="K54" s="12"/>
      <c r="L54" s="12"/>
      <c r="M54" s="12"/>
      <c r="N54" s="12"/>
      <c r="O54" s="14"/>
      <c r="P54" s="10"/>
      <c r="Q54" s="77" t="s">
        <v>316</v>
      </c>
      <c r="R54" s="10"/>
      <c r="S54" s="69" t="s">
        <v>2</v>
      </c>
      <c r="T54" s="69" t="s">
        <v>3</v>
      </c>
      <c r="U54" s="66" t="s">
        <v>4</v>
      </c>
      <c r="V54" s="67"/>
      <c r="W54" s="67"/>
      <c r="X54" s="68"/>
      <c r="Y54" s="69" t="s">
        <v>6</v>
      </c>
      <c r="Z54" s="69" t="s">
        <v>5</v>
      </c>
    </row>
    <row r="55" spans="1:26" s="7" customFormat="1" ht="11.25" customHeight="1">
      <c r="A55" s="15" t="s">
        <v>280</v>
      </c>
      <c r="B55" s="15" t="s">
        <v>7</v>
      </c>
      <c r="C55" s="16" t="s">
        <v>8</v>
      </c>
      <c r="D55" s="17"/>
      <c r="E55" s="17"/>
      <c r="F55" s="17"/>
      <c r="G55" s="11" t="s">
        <v>9</v>
      </c>
      <c r="H55" s="12"/>
      <c r="I55" s="12"/>
      <c r="J55" s="13"/>
      <c r="K55" s="11" t="s">
        <v>10</v>
      </c>
      <c r="L55" s="12"/>
      <c r="M55" s="12"/>
      <c r="N55" s="13"/>
      <c r="O55" s="18"/>
      <c r="P55" s="16"/>
      <c r="Q55" s="78"/>
      <c r="R55" s="16" t="s">
        <v>8</v>
      </c>
      <c r="S55" s="70"/>
      <c r="T55" s="70"/>
      <c r="U55" s="72" t="s">
        <v>11</v>
      </c>
      <c r="V55" s="72" t="s">
        <v>12</v>
      </c>
      <c r="W55" s="72" t="s">
        <v>13</v>
      </c>
      <c r="X55" s="74" t="s">
        <v>14</v>
      </c>
      <c r="Y55" s="70"/>
      <c r="Z55" s="70"/>
    </row>
    <row r="56" spans="1:26" s="7" customFormat="1" ht="11.25" customHeight="1">
      <c r="A56" s="15" t="s">
        <v>281</v>
      </c>
      <c r="B56" s="15" t="s">
        <v>15</v>
      </c>
      <c r="C56" s="16" t="s">
        <v>16</v>
      </c>
      <c r="D56" s="19" t="s">
        <v>17</v>
      </c>
      <c r="E56" s="19" t="s">
        <v>18</v>
      </c>
      <c r="F56" s="19" t="s">
        <v>19</v>
      </c>
      <c r="G56" s="20" t="s">
        <v>20</v>
      </c>
      <c r="H56" s="20" t="s">
        <v>20</v>
      </c>
      <c r="I56" s="20" t="s">
        <v>21</v>
      </c>
      <c r="J56" s="20"/>
      <c r="K56" s="20" t="s">
        <v>22</v>
      </c>
      <c r="L56" s="20" t="s">
        <v>22</v>
      </c>
      <c r="M56" s="20" t="s">
        <v>21</v>
      </c>
      <c r="N56" s="20"/>
      <c r="O56" s="16" t="s">
        <v>19</v>
      </c>
      <c r="P56" s="16" t="s">
        <v>19</v>
      </c>
      <c r="Q56" s="78"/>
      <c r="R56" s="16" t="s">
        <v>16</v>
      </c>
      <c r="S56" s="70"/>
      <c r="T56" s="70"/>
      <c r="U56" s="73"/>
      <c r="V56" s="73"/>
      <c r="W56" s="73"/>
      <c r="X56" s="75"/>
      <c r="Y56" s="70"/>
      <c r="Z56" s="70"/>
    </row>
    <row r="57" spans="1:26" s="7" customFormat="1" ht="11.25" customHeight="1">
      <c r="A57" s="21"/>
      <c r="B57" s="21"/>
      <c r="C57" s="22" t="s">
        <v>308</v>
      </c>
      <c r="D57" s="23" t="s">
        <v>23</v>
      </c>
      <c r="E57" s="24"/>
      <c r="F57" s="24"/>
      <c r="G57" s="24" t="s">
        <v>24</v>
      </c>
      <c r="H57" s="24" t="s">
        <v>25</v>
      </c>
      <c r="I57" s="24" t="s">
        <v>26</v>
      </c>
      <c r="J57" s="24" t="s">
        <v>11</v>
      </c>
      <c r="K57" s="24" t="s">
        <v>24</v>
      </c>
      <c r="L57" s="24" t="s">
        <v>25</v>
      </c>
      <c r="M57" s="24" t="s">
        <v>27</v>
      </c>
      <c r="N57" s="24" t="s">
        <v>11</v>
      </c>
      <c r="O57" s="25"/>
      <c r="P57" s="22" t="s">
        <v>28</v>
      </c>
      <c r="Q57" s="79"/>
      <c r="R57" s="22" t="s">
        <v>307</v>
      </c>
      <c r="S57" s="71"/>
      <c r="T57" s="71"/>
      <c r="U57" s="73"/>
      <c r="V57" s="73"/>
      <c r="W57" s="73"/>
      <c r="X57" s="76"/>
      <c r="Y57" s="71"/>
      <c r="Z57" s="71"/>
    </row>
    <row r="58" spans="1:27" ht="12.75">
      <c r="A58">
        <v>100001</v>
      </c>
      <c r="B58" t="s">
        <v>273</v>
      </c>
      <c r="C58">
        <v>1522</v>
      </c>
      <c r="D58">
        <v>7</v>
      </c>
      <c r="E58">
        <v>18</v>
      </c>
      <c r="F58">
        <v>-11</v>
      </c>
      <c r="G58">
        <v>6</v>
      </c>
      <c r="H58">
        <v>85</v>
      </c>
      <c r="I58">
        <v>1</v>
      </c>
      <c r="J58" s="38">
        <f aca="true" t="shared" si="19" ref="J58:J64">SUM(G58:I58)</f>
        <v>92</v>
      </c>
      <c r="K58">
        <v>1</v>
      </c>
      <c r="L58">
        <v>61</v>
      </c>
      <c r="M58">
        <v>2</v>
      </c>
      <c r="N58" s="38">
        <f aca="true" t="shared" si="20" ref="N58:N64">SUM(K58:M58)</f>
        <v>64</v>
      </c>
      <c r="O58" s="54">
        <f>(J58-N58)</f>
        <v>28</v>
      </c>
      <c r="P58" s="38">
        <f>(F58+(O58))</f>
        <v>17</v>
      </c>
      <c r="Q58">
        <v>0</v>
      </c>
      <c r="R58" s="54">
        <f>(C58+(P58))+Q58</f>
        <v>1539</v>
      </c>
      <c r="S58" s="39">
        <f>((D58)/((C58+R58)/2))*1000</f>
        <v>4.573668735707285</v>
      </c>
      <c r="T58" s="39">
        <f>((E58)/((C58+R58)/2))*1000</f>
        <v>11.760862463247305</v>
      </c>
      <c r="U58" s="39">
        <f>((O58)/((C58+R58)/2))*1000</f>
        <v>18.29467494282914</v>
      </c>
      <c r="V58" s="39">
        <f>((H58-L58)/((C58+R58)/2))*1000</f>
        <v>15.681149950996405</v>
      </c>
      <c r="W58" s="39">
        <f>((G58-K58)/((C58+R58)/2))*1000</f>
        <v>3.266906239790918</v>
      </c>
      <c r="X58" s="39">
        <f>((I58-M58)/((C58+R58)/2))*1000</f>
        <v>-0.6533812479581835</v>
      </c>
      <c r="Y58" s="39">
        <f>((F58)/((C58+R58)/2))*1000</f>
        <v>-7.187193727540019</v>
      </c>
      <c r="Z58" s="39">
        <f>((P58)/((C58+R58)/2))*1000</f>
        <v>11.10748121528912</v>
      </c>
      <c r="AA58" s="39"/>
    </row>
    <row r="59" spans="1:26" ht="12.75">
      <c r="A59">
        <v>100002</v>
      </c>
      <c r="B59" t="s">
        <v>274</v>
      </c>
      <c r="C59">
        <v>7388</v>
      </c>
      <c r="D59">
        <v>44</v>
      </c>
      <c r="E59">
        <v>52</v>
      </c>
      <c r="F59">
        <v>-8</v>
      </c>
      <c r="G59">
        <v>30</v>
      </c>
      <c r="H59">
        <v>297</v>
      </c>
      <c r="I59">
        <v>16</v>
      </c>
      <c r="J59" s="38">
        <f t="shared" si="19"/>
        <v>343</v>
      </c>
      <c r="K59">
        <v>9</v>
      </c>
      <c r="L59">
        <v>284</v>
      </c>
      <c r="M59">
        <v>34</v>
      </c>
      <c r="N59" s="38">
        <f t="shared" si="20"/>
        <v>327</v>
      </c>
      <c r="O59" s="54">
        <f aca="true" t="shared" si="21" ref="O59:O64">(J59-N59)</f>
        <v>16</v>
      </c>
      <c r="P59" s="38">
        <f aca="true" t="shared" si="22" ref="P59:P64">(F59+(O59))</f>
        <v>8</v>
      </c>
      <c r="Q59">
        <v>6</v>
      </c>
      <c r="R59" s="54">
        <f aca="true" t="shared" si="23" ref="R59:R64">(C59+(P59))+Q59</f>
        <v>7402</v>
      </c>
      <c r="S59" s="39">
        <f aca="true" t="shared" si="24" ref="S59:S65">((D59)/((C59+R59)/2))*1000</f>
        <v>5.949966193373902</v>
      </c>
      <c r="T59" s="39">
        <f aca="true" t="shared" si="25" ref="T59:T65">((E59)/((C59+R59)/2))*1000</f>
        <v>7.031778228532792</v>
      </c>
      <c r="U59" s="39">
        <f aca="true" t="shared" si="26" ref="U59:U65">((O59)/((C59+R59)/2))*1000</f>
        <v>2.1636240703177823</v>
      </c>
      <c r="V59" s="39">
        <f aca="true" t="shared" si="27" ref="V59:V65">((H59-L59)/((C59+R59)/2))*1000</f>
        <v>1.757944557133198</v>
      </c>
      <c r="W59" s="39">
        <f aca="true" t="shared" si="28" ref="W59:W65">((G59-K59)/((C59+R59)/2))*1000</f>
        <v>2.839756592292089</v>
      </c>
      <c r="X59" s="39">
        <f aca="true" t="shared" si="29" ref="X59:X65">((I59-M59)/((C59+R59)/2))*1000</f>
        <v>-2.434077079107505</v>
      </c>
      <c r="Y59" s="39">
        <f aca="true" t="shared" si="30" ref="Y59:Y65">((F59)/((C59+R59)/2))*1000</f>
        <v>-1.0818120351588911</v>
      </c>
      <c r="Z59" s="39">
        <f aca="true" t="shared" si="31" ref="Z59:Z65">((P59)/((C59+R59)/2))*1000</f>
        <v>1.0818120351588911</v>
      </c>
    </row>
    <row r="60" spans="1:26" ht="12.75">
      <c r="A60">
        <v>100003</v>
      </c>
      <c r="B60" t="s">
        <v>275</v>
      </c>
      <c r="C60">
        <v>9529</v>
      </c>
      <c r="D60">
        <v>48</v>
      </c>
      <c r="E60">
        <v>71</v>
      </c>
      <c r="F60">
        <v>-23</v>
      </c>
      <c r="G60">
        <v>71</v>
      </c>
      <c r="H60">
        <v>352</v>
      </c>
      <c r="I60">
        <v>46</v>
      </c>
      <c r="J60" s="38">
        <f t="shared" si="19"/>
        <v>469</v>
      </c>
      <c r="K60">
        <v>12</v>
      </c>
      <c r="L60">
        <v>309</v>
      </c>
      <c r="M60">
        <v>64</v>
      </c>
      <c r="N60" s="38">
        <f t="shared" si="20"/>
        <v>385</v>
      </c>
      <c r="O60" s="54">
        <f t="shared" si="21"/>
        <v>84</v>
      </c>
      <c r="P60" s="38">
        <f t="shared" si="22"/>
        <v>61</v>
      </c>
      <c r="Q60">
        <v>20</v>
      </c>
      <c r="R60" s="54">
        <f t="shared" si="23"/>
        <v>9610</v>
      </c>
      <c r="S60" s="39">
        <f t="shared" si="24"/>
        <v>5.015936046815403</v>
      </c>
      <c r="T60" s="39">
        <f t="shared" si="25"/>
        <v>7.419405402581117</v>
      </c>
      <c r="U60" s="39">
        <f t="shared" si="26"/>
        <v>8.777888081926957</v>
      </c>
      <c r="V60" s="39">
        <f t="shared" si="27"/>
        <v>4.493442708605466</v>
      </c>
      <c r="W60" s="39">
        <f t="shared" si="28"/>
        <v>6.165421390877266</v>
      </c>
      <c r="X60" s="39">
        <f t="shared" si="29"/>
        <v>-1.8809760175557761</v>
      </c>
      <c r="Y60" s="39">
        <f t="shared" si="30"/>
        <v>-2.403469355765714</v>
      </c>
      <c r="Z60" s="39">
        <f t="shared" si="31"/>
        <v>6.374418726161241</v>
      </c>
    </row>
    <row r="61" spans="1:26" ht="12.75">
      <c r="A61">
        <v>100004</v>
      </c>
      <c r="B61" t="s">
        <v>276</v>
      </c>
      <c r="C61">
        <v>5167</v>
      </c>
      <c r="D61">
        <v>24</v>
      </c>
      <c r="E61">
        <v>44</v>
      </c>
      <c r="F61">
        <v>-20</v>
      </c>
      <c r="G61">
        <v>28</v>
      </c>
      <c r="H61">
        <v>205</v>
      </c>
      <c r="I61">
        <v>28</v>
      </c>
      <c r="J61" s="38">
        <f t="shared" si="19"/>
        <v>261</v>
      </c>
      <c r="K61">
        <v>7</v>
      </c>
      <c r="L61">
        <v>221</v>
      </c>
      <c r="M61">
        <v>56</v>
      </c>
      <c r="N61" s="38">
        <f t="shared" si="20"/>
        <v>284</v>
      </c>
      <c r="O61" s="54">
        <f t="shared" si="21"/>
        <v>-23</v>
      </c>
      <c r="P61" s="38">
        <f t="shared" si="22"/>
        <v>-43</v>
      </c>
      <c r="Q61">
        <v>4</v>
      </c>
      <c r="R61" s="54">
        <f t="shared" si="23"/>
        <v>5128</v>
      </c>
      <c r="S61" s="39">
        <f t="shared" si="24"/>
        <v>4.662457503642545</v>
      </c>
      <c r="T61" s="39">
        <f t="shared" si="25"/>
        <v>8.547838756677999</v>
      </c>
      <c r="U61" s="39">
        <f t="shared" si="26"/>
        <v>-4.468188440990772</v>
      </c>
      <c r="V61" s="39">
        <f t="shared" si="27"/>
        <v>-3.108305002428363</v>
      </c>
      <c r="W61" s="39">
        <f t="shared" si="28"/>
        <v>4.079650315687227</v>
      </c>
      <c r="X61" s="39">
        <f t="shared" si="29"/>
        <v>-5.439533754249636</v>
      </c>
      <c r="Y61" s="39">
        <f t="shared" si="30"/>
        <v>-3.885381253035454</v>
      </c>
      <c r="Z61" s="39">
        <f t="shared" si="31"/>
        <v>-8.353569694026227</v>
      </c>
    </row>
    <row r="62" spans="1:26" ht="12.75">
      <c r="A62">
        <v>100005</v>
      </c>
      <c r="B62" t="s">
        <v>277</v>
      </c>
      <c r="C62">
        <v>99754</v>
      </c>
      <c r="D62">
        <v>657</v>
      </c>
      <c r="E62">
        <v>962</v>
      </c>
      <c r="F62">
        <v>-305</v>
      </c>
      <c r="G62">
        <v>1045</v>
      </c>
      <c r="H62">
        <v>2113</v>
      </c>
      <c r="I62">
        <v>285</v>
      </c>
      <c r="J62" s="38">
        <f t="shared" si="19"/>
        <v>3443</v>
      </c>
      <c r="K62">
        <v>126</v>
      </c>
      <c r="L62">
        <v>2036</v>
      </c>
      <c r="M62">
        <v>794</v>
      </c>
      <c r="N62" s="38">
        <f t="shared" si="20"/>
        <v>2956</v>
      </c>
      <c r="O62" s="54">
        <f t="shared" si="21"/>
        <v>487</v>
      </c>
      <c r="P62" s="38">
        <f t="shared" si="22"/>
        <v>182</v>
      </c>
      <c r="Q62">
        <v>9</v>
      </c>
      <c r="R62" s="54">
        <f t="shared" si="23"/>
        <v>99945</v>
      </c>
      <c r="S62" s="39">
        <f t="shared" si="24"/>
        <v>6.579902753644234</v>
      </c>
      <c r="T62" s="39">
        <f t="shared" si="25"/>
        <v>9.634499922383187</v>
      </c>
      <c r="U62" s="39">
        <f t="shared" si="26"/>
        <v>4.8773403972979334</v>
      </c>
      <c r="V62" s="39">
        <f t="shared" si="27"/>
        <v>0.7711605966980305</v>
      </c>
      <c r="W62" s="39">
        <f t="shared" si="28"/>
        <v>9.203851796954416</v>
      </c>
      <c r="X62" s="39">
        <f t="shared" si="29"/>
        <v>-5.097671996354514</v>
      </c>
      <c r="Y62" s="39">
        <f t="shared" si="30"/>
        <v>-3.054597168738952</v>
      </c>
      <c r="Z62" s="39">
        <f t="shared" si="31"/>
        <v>1.8227432285589813</v>
      </c>
    </row>
    <row r="63" spans="1:26" ht="12.75">
      <c r="A63">
        <v>100006</v>
      </c>
      <c r="B63" t="s">
        <v>278</v>
      </c>
      <c r="C63">
        <v>5133</v>
      </c>
      <c r="D63">
        <v>26</v>
      </c>
      <c r="E63">
        <v>63</v>
      </c>
      <c r="F63">
        <v>-37</v>
      </c>
      <c r="G63">
        <v>26</v>
      </c>
      <c r="H63">
        <v>154</v>
      </c>
      <c r="I63">
        <v>0</v>
      </c>
      <c r="J63" s="38">
        <f t="shared" si="19"/>
        <v>180</v>
      </c>
      <c r="K63">
        <v>15</v>
      </c>
      <c r="L63">
        <v>174</v>
      </c>
      <c r="M63">
        <v>11</v>
      </c>
      <c r="N63" s="38">
        <f t="shared" si="20"/>
        <v>200</v>
      </c>
      <c r="O63" s="54">
        <f t="shared" si="21"/>
        <v>-20</v>
      </c>
      <c r="P63" s="38">
        <f t="shared" si="22"/>
        <v>-57</v>
      </c>
      <c r="Q63">
        <v>2</v>
      </c>
      <c r="R63" s="54">
        <f t="shared" si="23"/>
        <v>5078</v>
      </c>
      <c r="S63" s="39">
        <f t="shared" si="24"/>
        <v>5.0925472529624916</v>
      </c>
      <c r="T63" s="39">
        <f t="shared" si="25"/>
        <v>12.33963372833219</v>
      </c>
      <c r="U63" s="39">
        <f t="shared" si="26"/>
        <v>-3.9173440407403777</v>
      </c>
      <c r="V63" s="39">
        <f t="shared" si="27"/>
        <v>-3.9173440407403777</v>
      </c>
      <c r="W63" s="39">
        <f t="shared" si="28"/>
        <v>2.154539222407208</v>
      </c>
      <c r="X63" s="39">
        <f t="shared" si="29"/>
        <v>-2.154539222407208</v>
      </c>
      <c r="Y63" s="39">
        <f t="shared" si="30"/>
        <v>-7.2470864753696995</v>
      </c>
      <c r="Z63" s="39">
        <f t="shared" si="31"/>
        <v>-11.164430516110079</v>
      </c>
    </row>
    <row r="64" spans="1:26" ht="12.75">
      <c r="A64">
        <v>100007</v>
      </c>
      <c r="B64" t="s">
        <v>279</v>
      </c>
      <c r="C64">
        <v>3073</v>
      </c>
      <c r="D64">
        <v>21</v>
      </c>
      <c r="E64">
        <v>63</v>
      </c>
      <c r="F64">
        <v>-42</v>
      </c>
      <c r="G64">
        <v>23</v>
      </c>
      <c r="H64">
        <v>104</v>
      </c>
      <c r="I64">
        <v>1</v>
      </c>
      <c r="J64" s="38">
        <f t="shared" si="19"/>
        <v>128</v>
      </c>
      <c r="K64">
        <v>13</v>
      </c>
      <c r="L64">
        <v>78</v>
      </c>
      <c r="M64">
        <v>0</v>
      </c>
      <c r="N64" s="38">
        <f t="shared" si="20"/>
        <v>91</v>
      </c>
      <c r="O64" s="54">
        <f t="shared" si="21"/>
        <v>37</v>
      </c>
      <c r="P64" s="38">
        <f t="shared" si="22"/>
        <v>-5</v>
      </c>
      <c r="Q64">
        <v>1</v>
      </c>
      <c r="R64" s="54">
        <f t="shared" si="23"/>
        <v>3069</v>
      </c>
      <c r="S64" s="39">
        <f t="shared" si="24"/>
        <v>6.838163464669489</v>
      </c>
      <c r="T64" s="39">
        <f t="shared" si="25"/>
        <v>20.51449039400847</v>
      </c>
      <c r="U64" s="39">
        <f t="shared" si="26"/>
        <v>12.048192771084338</v>
      </c>
      <c r="V64" s="39">
        <f t="shared" si="27"/>
        <v>8.46629762292413</v>
      </c>
      <c r="W64" s="39">
        <f t="shared" si="28"/>
        <v>3.25626831650928</v>
      </c>
      <c r="X64" s="39">
        <f t="shared" si="29"/>
        <v>0.32562683165092804</v>
      </c>
      <c r="Y64" s="39">
        <f t="shared" si="30"/>
        <v>-13.676326929338979</v>
      </c>
      <c r="Z64" s="39">
        <f t="shared" si="31"/>
        <v>-1.62813415825464</v>
      </c>
    </row>
    <row r="65" spans="1:26" ht="12">
      <c r="A65" s="45"/>
      <c r="B65" s="45" t="s">
        <v>277</v>
      </c>
      <c r="C65" s="45">
        <f aca="true" t="shared" si="32" ref="C65:R65">SUM(C58:C64)</f>
        <v>131566</v>
      </c>
      <c r="D65" s="45">
        <f t="shared" si="32"/>
        <v>827</v>
      </c>
      <c r="E65" s="45">
        <f t="shared" si="32"/>
        <v>1273</v>
      </c>
      <c r="F65" s="45">
        <f t="shared" si="32"/>
        <v>-446</v>
      </c>
      <c r="G65" s="45">
        <f t="shared" si="32"/>
        <v>1229</v>
      </c>
      <c r="H65" s="45">
        <f t="shared" si="32"/>
        <v>3310</v>
      </c>
      <c r="I65" s="45">
        <f t="shared" si="32"/>
        <v>377</v>
      </c>
      <c r="J65" s="45">
        <f t="shared" si="32"/>
        <v>4916</v>
      </c>
      <c r="K65" s="45">
        <f t="shared" si="32"/>
        <v>183</v>
      </c>
      <c r="L65" s="45">
        <f t="shared" si="32"/>
        <v>3163</v>
      </c>
      <c r="M65" s="45">
        <f t="shared" si="32"/>
        <v>961</v>
      </c>
      <c r="N65" s="45">
        <f t="shared" si="32"/>
        <v>4307</v>
      </c>
      <c r="O65" s="45">
        <f t="shared" si="32"/>
        <v>609</v>
      </c>
      <c r="P65" s="45">
        <f t="shared" si="32"/>
        <v>163</v>
      </c>
      <c r="Q65" s="45">
        <f t="shared" si="32"/>
        <v>42</v>
      </c>
      <c r="R65" s="45">
        <f t="shared" si="32"/>
        <v>131771</v>
      </c>
      <c r="S65" s="61">
        <f t="shared" si="24"/>
        <v>6.280925202307309</v>
      </c>
      <c r="T65" s="61">
        <f t="shared" si="25"/>
        <v>9.668219809597588</v>
      </c>
      <c r="U65" s="61">
        <f t="shared" si="26"/>
        <v>4.62525205345242</v>
      </c>
      <c r="V65" s="61">
        <f t="shared" si="27"/>
        <v>1.1164401508333428</v>
      </c>
      <c r="W65" s="61">
        <f t="shared" si="28"/>
        <v>7.944193182120248</v>
      </c>
      <c r="X65" s="61">
        <f t="shared" si="29"/>
        <v>-4.435381279501172</v>
      </c>
      <c r="Y65" s="61">
        <f t="shared" si="30"/>
        <v>-3.3872946072902783</v>
      </c>
      <c r="Z65" s="61">
        <f t="shared" si="31"/>
        <v>1.237957446162142</v>
      </c>
    </row>
    <row r="66" ht="12">
      <c r="A66" s="31" t="s">
        <v>305</v>
      </c>
    </row>
    <row r="68" spans="1:10" ht="63" customHeight="1">
      <c r="A68" s="64" t="s">
        <v>312</v>
      </c>
      <c r="B68" s="65"/>
      <c r="C68" s="65"/>
      <c r="D68" s="65"/>
      <c r="E68" s="65"/>
      <c r="F68" s="65"/>
      <c r="G68" s="65"/>
      <c r="H68" s="65"/>
      <c r="I68" s="65"/>
      <c r="J68" s="65"/>
    </row>
    <row r="70" ht="13.5">
      <c r="A70" s="56" t="s">
        <v>313</v>
      </c>
    </row>
    <row r="72" ht="13.5">
      <c r="A72" s="56" t="s">
        <v>323</v>
      </c>
    </row>
  </sheetData>
  <mergeCells count="33">
    <mergeCell ref="Z4:Z7"/>
    <mergeCell ref="Y4:Y7"/>
    <mergeCell ref="U5:U7"/>
    <mergeCell ref="V5:V7"/>
    <mergeCell ref="W5:W7"/>
    <mergeCell ref="X5:X7"/>
    <mergeCell ref="Q4:Q7"/>
    <mergeCell ref="S4:S7"/>
    <mergeCell ref="T4:T7"/>
    <mergeCell ref="U4:X4"/>
    <mergeCell ref="A18:J18"/>
    <mergeCell ref="Q31:Q34"/>
    <mergeCell ref="S31:S34"/>
    <mergeCell ref="T31:T34"/>
    <mergeCell ref="U31:X31"/>
    <mergeCell ref="Y31:Y34"/>
    <mergeCell ref="Z31:Z34"/>
    <mergeCell ref="U32:U34"/>
    <mergeCell ref="V32:V34"/>
    <mergeCell ref="W32:W34"/>
    <mergeCell ref="X32:X34"/>
    <mergeCell ref="A45:J45"/>
    <mergeCell ref="Q54:Q57"/>
    <mergeCell ref="S54:S57"/>
    <mergeCell ref="T54:T57"/>
    <mergeCell ref="A68:J68"/>
    <mergeCell ref="U54:X54"/>
    <mergeCell ref="Y54:Y57"/>
    <mergeCell ref="Z54:Z57"/>
    <mergeCell ref="U55:U57"/>
    <mergeCell ref="V55:V57"/>
    <mergeCell ref="W55:W57"/>
    <mergeCell ref="X55:X57"/>
  </mergeCells>
  <printOptions/>
  <pageMargins left="0.2" right="0.2" top="1" bottom="1" header="0.5" footer="0.5"/>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Toscana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UserRegTosc</dc:creator>
  <cp:keywords/>
  <dc:description/>
  <cp:lastModifiedBy>SD15870</cp:lastModifiedBy>
  <cp:lastPrinted>2017-06-14T12:18:38Z</cp:lastPrinted>
  <dcterms:created xsi:type="dcterms:W3CDTF">2013-07-10T09:18:05Z</dcterms:created>
  <dcterms:modified xsi:type="dcterms:W3CDTF">2021-01-19T07:49:02Z</dcterms:modified>
  <cp:category/>
  <cp:version/>
  <cp:contentType/>
  <cp:contentStatus/>
</cp:coreProperties>
</file>