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7115" windowHeight="10965" activeTab="0"/>
  </bookViews>
  <sheets>
    <sheet name="scheda riepilogativa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Regione Toscana</author>
  </authors>
  <commentList>
    <comment ref="B2" authorId="0">
      <text>
        <r>
          <rPr>
            <b/>
            <sz val="12"/>
            <rFont val="Arial"/>
            <family val="2"/>
          </rPr>
          <t>ID-edificio</t>
        </r>
        <r>
          <rPr>
            <sz val="12"/>
            <rFont val="Arial"/>
            <family val="2"/>
          </rPr>
          <t xml:space="preserve">
Inserire la proprietà quale identificativo dell'edificio.
</t>
        </r>
        <r>
          <rPr>
            <sz val="10"/>
            <rFont val="Arial"/>
            <family val="2"/>
          </rPr>
          <t>Campo di testo: in caso di omonimia o pluriproprietà inserire un riferimento numerico per distinguere ciascuna scheda. 
La lunghezza del testo non può superare 40 caratteri.</t>
        </r>
      </text>
    </comment>
    <comment ref="C2" authorId="0">
      <text>
        <r>
          <rPr>
            <b/>
            <sz val="12"/>
            <rFont val="Arial"/>
            <family val="2"/>
          </rPr>
          <t>Comune</t>
        </r>
        <r>
          <rPr>
            <sz val="12"/>
            <rFont val="Arial"/>
            <family val="2"/>
          </rPr>
          <t xml:space="preserve">
Inserisci il comune dall'elenco. 
</t>
        </r>
        <r>
          <rPr>
            <sz val="10"/>
            <rFont val="Arial"/>
            <family val="2"/>
          </rPr>
          <t xml:space="preserve">Campo di testo: inserire il nome del comune dall'elenco. </t>
        </r>
        <r>
          <rPr>
            <sz val="12"/>
            <rFont val="Arial"/>
            <family val="2"/>
          </rPr>
          <t xml:space="preserve">
</t>
        </r>
      </text>
    </comment>
    <comment ref="D2" authorId="0">
      <text>
        <r>
          <rPr>
            <b/>
            <sz val="12"/>
            <rFont val="Arial"/>
            <family val="2"/>
          </rPr>
          <t xml:space="preserve">Ag </t>
        </r>
        <r>
          <rPr>
            <sz val="12"/>
            <rFont val="Arial"/>
            <family val="2"/>
          </rPr>
          <t xml:space="preserve">(accelerazione di picco al suolo con periodo di ritorno pari a 475 anni espresso in g)
</t>
        </r>
        <r>
          <rPr>
            <sz val="10"/>
            <rFont val="Arial"/>
            <family val="2"/>
          </rPr>
          <t xml:space="preserve">
Capo numerico: la cella è bloccata, l'Ag appare se è inserito il Comune, altrimenti è vuota.</t>
        </r>
      </text>
    </comment>
    <comment ref="E2" authorId="0">
      <text>
        <r>
          <rPr>
            <b/>
            <sz val="12"/>
            <rFont val="Arial"/>
            <family val="2"/>
          </rPr>
          <t xml:space="preserve">Superficie (mq)
</t>
        </r>
        <r>
          <rPr>
            <sz val="12"/>
            <rFont val="Arial"/>
            <family val="2"/>
          </rPr>
          <t xml:space="preserve">
Inserisci la superficie in mq senza decimali (es. 150).
</t>
        </r>
        <r>
          <rPr>
            <sz val="10"/>
            <rFont val="Arial"/>
            <family val="2"/>
          </rPr>
          <t>Campo numerico: il numero deve essere maggiore di 0, senza decimali, senza separatori delle migliaia (es. 243, 1257, ecc.)</t>
        </r>
      </text>
    </comment>
    <comment ref="F2" authorId="0">
      <text>
        <r>
          <rPr>
            <b/>
            <sz val="12"/>
            <rFont val="Arial"/>
            <family val="2"/>
          </rPr>
          <t>Anno di costruzione</t>
        </r>
        <r>
          <rPr>
            <sz val="12"/>
            <rFont val="Arial"/>
            <family val="2"/>
          </rPr>
          <t xml:space="preserve">
Inserisci l'anno di costruzione nella forma "aaaa" (es. 1965)
</t>
        </r>
        <r>
          <rPr>
            <sz val="10"/>
            <rFont val="Arial"/>
            <family val="2"/>
          </rPr>
          <t xml:space="preserve">
Campo numerico: l'anno può essere solo indicato con un numero di 4 cifre nella forma "aaaa" (es. 1917) in un periodo compreso tra il 1000 e il 2012. </t>
        </r>
      </text>
    </comment>
    <comment ref="G2" authorId="0">
      <text>
        <r>
          <rPr>
            <b/>
            <sz val="12"/>
            <rFont val="Tahoma"/>
            <family val="2"/>
          </rPr>
          <t>Tipologia strutturale</t>
        </r>
        <r>
          <rPr>
            <sz val="12"/>
            <rFont val="Tahoma"/>
            <family val="2"/>
          </rPr>
          <t xml:space="preserve">
Inserisci una tipologia strutturale dall'elenco.
</t>
        </r>
        <r>
          <rPr>
            <sz val="10"/>
            <rFont val="Tahoma"/>
            <family val="2"/>
          </rPr>
          <t>Campo di testo: la tipologia strutturale deve essere inserita fra quelle dell'elenco: cemento armato, muratura o mista, acciaio.</t>
        </r>
      </text>
    </comment>
    <comment ref="H2" authorId="0">
      <text>
        <r>
          <rPr>
            <b/>
            <sz val="12"/>
            <rFont val="Tahoma"/>
            <family val="2"/>
          </rPr>
          <t>Ordinanza di inagibilità o sgombero emanata dal Sindaco</t>
        </r>
        <r>
          <rPr>
            <sz val="12"/>
            <rFont val="Tahoma"/>
            <family val="2"/>
          </rPr>
          <t xml:space="preserve">
Inserisci si o no dall'elenco.
Il punteggio viene maggiorato del 30%
</t>
        </r>
        <r>
          <rPr>
            <sz val="10"/>
            <rFont val="Tahoma"/>
            <family val="2"/>
          </rPr>
          <t xml:space="preserve">
Campo di testo: inserisci si o no dall'elenco.</t>
        </r>
      </text>
    </comment>
    <comment ref="I2" authorId="0">
      <text>
        <r>
          <rPr>
            <b/>
            <sz val="12"/>
            <rFont val="Arial"/>
            <family val="2"/>
          </rPr>
          <t xml:space="preserve">Non classificato </t>
        </r>
        <r>
          <rPr>
            <sz val="12"/>
            <rFont val="Arial"/>
            <family val="2"/>
          </rPr>
          <t xml:space="preserve">(edificio costruito in assenza di classificazione sismica - </t>
        </r>
        <r>
          <rPr>
            <i/>
            <sz val="12"/>
            <rFont val="Arial"/>
            <family val="2"/>
          </rPr>
          <t>vedi allegato 7</t>
        </r>
        <r>
          <rPr>
            <sz val="12"/>
            <rFont val="Arial"/>
            <family val="2"/>
          </rPr>
          <t xml:space="preserve">)
Il punteggio viene maggiorato del 20%
</t>
        </r>
        <r>
          <rPr>
            <sz val="10"/>
            <rFont val="Arial"/>
            <family val="2"/>
          </rPr>
          <t>La cella è bloccata. Dal confronto fra il comune e l'anno di costruzione appare il valore 0,2 se l'edificio è stato costruito in assenza di classificazione sismica, altrimenti è 0. Se i suddetti dati non sono inseriti, la cella è vuota.</t>
        </r>
        <r>
          <rPr>
            <sz val="12"/>
            <rFont val="Arial"/>
            <family val="2"/>
          </rPr>
          <t xml:space="preserve">
</t>
        </r>
      </text>
    </comment>
    <comment ref="J2" authorId="0">
      <text>
        <r>
          <rPr>
            <b/>
            <sz val="12"/>
            <rFont val="Arial"/>
            <family val="2"/>
          </rPr>
          <t xml:space="preserve">Vie di fuga </t>
        </r>
        <r>
          <rPr>
            <sz val="12"/>
            <rFont val="Arial"/>
            <family val="2"/>
          </rPr>
          <t xml:space="preserve">(Edifici prospicenti vie di fuga - </t>
        </r>
        <r>
          <rPr>
            <i/>
            <sz val="12"/>
            <rFont val="Arial"/>
            <family val="2"/>
          </rPr>
          <t>vedi art. 4</t>
        </r>
        <r>
          <rPr>
            <sz val="12"/>
            <rFont val="Arial"/>
            <family val="2"/>
          </rPr>
          <t xml:space="preserve">)
Inserisci si o no dall'elenco.
Il punteggio viene maggiorato del 50%
</t>
        </r>
        <r>
          <rPr>
            <sz val="10"/>
            <rFont val="Arial"/>
            <family val="2"/>
          </rPr>
          <t>Campo di testo: inserisci si o no dall'elenco.</t>
        </r>
      </text>
    </comment>
    <comment ref="K2" authorId="0">
      <text>
        <r>
          <rPr>
            <b/>
            <sz val="12"/>
            <rFont val="Arial"/>
            <family val="2"/>
          </rPr>
          <t xml:space="preserve">Numero di occupanti
</t>
        </r>
        <r>
          <rPr>
            <sz val="12"/>
            <rFont val="Arial"/>
            <family val="2"/>
          </rPr>
          <t xml:space="preserve">
Inserisci il numero medio di occupanti giornalmente l'edificio
</t>
        </r>
        <r>
          <rPr>
            <sz val="10"/>
            <rFont val="Arial"/>
            <family val="2"/>
          </rPr>
          <t xml:space="preserve">
Campo numerico: il numero deve essere maggiore di 0 (es. 1, 4, 10, ecc.)
</t>
        </r>
      </text>
    </comment>
    <comment ref="L2" authorId="0">
      <text>
        <r>
          <rPr>
            <b/>
            <sz val="12"/>
            <rFont val="Tahoma"/>
            <family val="2"/>
          </rPr>
          <t>Uso abitativo</t>
        </r>
        <r>
          <rPr>
            <sz val="12"/>
            <rFont val="Tahoma"/>
            <family val="2"/>
          </rPr>
          <t xml:space="preserve">
Inserisci un utilizzo d'uso dall'elenco: abitazione, altro.
</t>
        </r>
        <r>
          <rPr>
            <sz val="10"/>
            <rFont val="Tahoma"/>
            <family val="2"/>
          </rPr>
          <t>Campo di testo: l'uso deve essere indicato tra quelle dell'elenco: abitazione o altro</t>
        </r>
        <r>
          <rPr>
            <sz val="12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12"/>
            <rFont val="Tahoma"/>
            <family val="2"/>
          </rPr>
          <t>Uso abitativo</t>
        </r>
        <r>
          <rPr>
            <sz val="12"/>
            <rFont val="Tahoma"/>
            <family val="2"/>
          </rPr>
          <t xml:space="preserve">
Inserisci un utilizzo d'uso dall'elenco: abitazione, altro.
</t>
        </r>
        <r>
          <rPr>
            <sz val="10"/>
            <rFont val="Tahoma"/>
            <family val="2"/>
          </rPr>
          <t>Campo di testo: l'uso deve essere indicato tra quelle dell'elenco: abitazione o altro</t>
        </r>
        <r>
          <rPr>
            <sz val="12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12"/>
            <rFont val="Tahoma"/>
            <family val="2"/>
          </rPr>
          <t>Tipo di intervento</t>
        </r>
        <r>
          <rPr>
            <sz val="12"/>
            <rFont val="Tahoma"/>
            <family val="2"/>
          </rPr>
          <t xml:space="preserve">
Inserisci un tipo di intervento dall'elenco
</t>
        </r>
        <r>
          <rPr>
            <sz val="10"/>
            <rFont val="Tahoma"/>
            <family val="2"/>
          </rPr>
          <t>Campo di testo: inserisci un tipo di intervento dall'elenco: rafforzamento locale, miglioramento sismico, demolizione e ricostruzione</t>
        </r>
        <r>
          <rPr>
            <sz val="12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12"/>
            <rFont val="Tahoma"/>
            <family val="2"/>
          </rPr>
          <t>Contributo</t>
        </r>
        <r>
          <rPr>
            <sz val="12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La cella è bloccata.
Il risultato è il contributo in Euro ammissibile a finanziamento.</t>
        </r>
        <r>
          <rPr>
            <sz val="12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12"/>
            <rFont val="Arial"/>
            <family val="2"/>
          </rPr>
          <t>Punteggio</t>
        </r>
        <r>
          <rPr>
            <b/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 xml:space="preserve">
La cella è bloccata.
Il risultato è il punteggio della graduatoria, comprensivo delle eventuali maggiorazioni (</t>
        </r>
        <r>
          <rPr>
            <i/>
            <sz val="10"/>
            <rFont val="Arial"/>
            <family val="2"/>
          </rPr>
          <t>vedi allegato 3</t>
        </r>
        <r>
          <rPr>
            <sz val="10"/>
            <rFont val="Arial"/>
            <family val="2"/>
          </rPr>
          <t>).
Qualora alcuni dati non siano inseriti la cella restituisce un messaggio di errore o è vuota.</t>
        </r>
      </text>
    </comment>
  </commentList>
</comments>
</file>

<file path=xl/sharedStrings.xml><?xml version="1.0" encoding="utf-8"?>
<sst xmlns="http://schemas.openxmlformats.org/spreadsheetml/2006/main" count="95" uniqueCount="89">
  <si>
    <t>Tabella inserimento schede Comunale</t>
  </si>
  <si>
    <t>Operatori</t>
  </si>
  <si>
    <t>ELENCHI</t>
  </si>
  <si>
    <t>ID-edificio</t>
  </si>
  <si>
    <t>comune</t>
  </si>
  <si>
    <t>Ag</t>
  </si>
  <si>
    <t>superficie lorda (mq)</t>
  </si>
  <si>
    <t>anno costruzione</t>
  </si>
  <si>
    <t>tipologia strutturale</t>
  </si>
  <si>
    <t>ordinanza inagibilità</t>
  </si>
  <si>
    <t>non classificato</t>
  </si>
  <si>
    <t>vie di fuga</t>
  </si>
  <si>
    <t>occupanti</t>
  </si>
  <si>
    <t>numero abitazioni</t>
  </si>
  <si>
    <t>numero  unità altro uso</t>
  </si>
  <si>
    <t>tipo intervento</t>
  </si>
  <si>
    <t>contributo</t>
  </si>
  <si>
    <t>punteggio</t>
  </si>
  <si>
    <t>ordinanza</t>
  </si>
  <si>
    <t>no classificato</t>
  </si>
  <si>
    <t>contributo massimo</t>
  </si>
  <si>
    <t>contributo assegnato</t>
  </si>
  <si>
    <t>diff. Contributo</t>
  </si>
  <si>
    <t>Fattore F</t>
  </si>
  <si>
    <t>concatena età - tipol.</t>
  </si>
  <si>
    <t>Punteggio base</t>
  </si>
  <si>
    <t>punteggio form</t>
  </si>
  <si>
    <t>Comuni</t>
  </si>
  <si>
    <t>Bagni di Lucca</t>
  </si>
  <si>
    <t>muratura o mista</t>
  </si>
  <si>
    <t>no</t>
  </si>
  <si>
    <t>rafforzamento locale</t>
  </si>
  <si>
    <t>Colonna1</t>
  </si>
  <si>
    <t>Ortignano Raggiolo</t>
  </si>
  <si>
    <t>si</t>
  </si>
  <si>
    <t>miglioramento sismico</t>
  </si>
  <si>
    <t>Abetone</t>
  </si>
  <si>
    <t>Cutigliano</t>
  </si>
  <si>
    <t>Pescaglia</t>
  </si>
  <si>
    <t>demolizione e ricostruzione</t>
  </si>
  <si>
    <t>Borgo a Mozzano</t>
  </si>
  <si>
    <t>Castel San Niccolò</t>
  </si>
  <si>
    <t>Coreglia Antelminelli</t>
  </si>
  <si>
    <t>Poppi</t>
  </si>
  <si>
    <t>Foiano della Chiana</t>
  </si>
  <si>
    <t>Marciano della Chiana</t>
  </si>
  <si>
    <t>Piteglio</t>
  </si>
  <si>
    <t>acciaio</t>
  </si>
  <si>
    <t>Pratovecchio</t>
  </si>
  <si>
    <t>San Marcello Pistoiese</t>
  </si>
  <si>
    <t>abitazione</t>
  </si>
  <si>
    <t>altro</t>
  </si>
  <si>
    <t xml:space="preserve">tipo intervento - uso </t>
  </si>
  <si>
    <t>soglia contributo</t>
  </si>
  <si>
    <t>RAB</t>
  </si>
  <si>
    <t>RAL</t>
  </si>
  <si>
    <t>MAB</t>
  </si>
  <si>
    <t>MAL</t>
  </si>
  <si>
    <t>DAB</t>
  </si>
  <si>
    <t>DAL</t>
  </si>
  <si>
    <t>età costr. - tipologia costr.</t>
  </si>
  <si>
    <t>aCA</t>
  </si>
  <si>
    <t>aMU</t>
  </si>
  <si>
    <t>aAC</t>
  </si>
  <si>
    <t>bMU</t>
  </si>
  <si>
    <t>bCA</t>
  </si>
  <si>
    <t>bAC</t>
  </si>
  <si>
    <t>cMU</t>
  </si>
  <si>
    <t>cAC</t>
  </si>
  <si>
    <t>cCA</t>
  </si>
  <si>
    <t>dMU</t>
  </si>
  <si>
    <t>dCA</t>
  </si>
  <si>
    <t>dAC</t>
  </si>
  <si>
    <t>eMU</t>
  </si>
  <si>
    <t>eCA</t>
  </si>
  <si>
    <t>fMU</t>
  </si>
  <si>
    <t>eAC</t>
  </si>
  <si>
    <t>hMU</t>
  </si>
  <si>
    <t>phMU</t>
  </si>
  <si>
    <t>fAC</t>
  </si>
  <si>
    <t>hCA</t>
  </si>
  <si>
    <t>phCA</t>
  </si>
  <si>
    <t>hAC</t>
  </si>
  <si>
    <t>phAC</t>
  </si>
  <si>
    <t>gAC</t>
  </si>
  <si>
    <t>gMA</t>
  </si>
  <si>
    <t>gCA</t>
  </si>
  <si>
    <t>fCA</t>
  </si>
  <si>
    <t>calcestruzzo armato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</si>
</sst>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7" fontId="5" fillId="2" borderId="0" xfId="17" applyNumberFormat="1" applyFont="1" applyFill="1" applyBorder="1" applyAlignment="1">
      <alignment horizontal="right"/>
    </xf>
    <xf numFmtId="1" fontId="5" fillId="3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5" fontId="0" fillId="0" borderId="6" xfId="17" applyNumberFormat="1" applyBorder="1" applyAlignment="1">
      <alignment/>
    </xf>
    <xf numFmtId="0" fontId="0" fillId="0" borderId="7" xfId="0" applyBorder="1" applyAlignment="1">
      <alignment/>
    </xf>
    <xf numFmtId="5" fontId="0" fillId="0" borderId="8" xfId="17" applyNumberFormat="1" applyBorder="1" applyAlignment="1">
      <alignment/>
    </xf>
    <xf numFmtId="0" fontId="0" fillId="0" borderId="9" xfId="0" applyBorder="1" applyAlignment="1">
      <alignment/>
    </xf>
    <xf numFmtId="5" fontId="0" fillId="0" borderId="10" xfId="17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/>
    </xf>
    <xf numFmtId="3" fontId="5" fillId="0" borderId="0" xfId="17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lenco1" displayName="Elenco1" ref="AJ3:AK17" totalsRowShown="0">
  <autoFilter ref="AJ3:AK17"/>
  <tableColumns count="2">
    <tableColumn id="1" name="Colonna1"/>
    <tableColumn id="2" name="A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"/>
  <sheetViews>
    <sheetView tabSelected="1" zoomScale="71" zoomScaleNormal="71" workbookViewId="0" topLeftCell="A1">
      <selection activeCell="B3" sqref="B3"/>
    </sheetView>
  </sheetViews>
  <sheetFormatPr defaultColWidth="9.140625" defaultRowHeight="12.75"/>
  <cols>
    <col min="1" max="1" width="5.57421875" style="0" bestFit="1" customWidth="1"/>
    <col min="2" max="2" width="33.28125" style="0" bestFit="1" customWidth="1"/>
    <col min="3" max="3" width="25.140625" style="0" bestFit="1" customWidth="1"/>
    <col min="4" max="4" width="12.421875" style="0" bestFit="1" customWidth="1"/>
    <col min="5" max="6" width="8.57421875" style="0" customWidth="1"/>
    <col min="7" max="7" width="21.7109375" style="0" bestFit="1" customWidth="1"/>
    <col min="8" max="13" width="8.57421875" style="0" customWidth="1"/>
    <col min="14" max="14" width="29.28125" style="0" bestFit="1" customWidth="1"/>
    <col min="15" max="15" width="18.00390625" style="0" bestFit="1" customWidth="1"/>
    <col min="16" max="16" width="7.57421875" style="0" bestFit="1" customWidth="1"/>
    <col min="17" max="17" width="10.7109375" style="0" customWidth="1"/>
    <col min="19" max="19" width="9.140625" style="0" hidden="1" customWidth="1"/>
    <col min="20" max="20" width="4.28125" style="0" hidden="1" customWidth="1"/>
    <col min="21" max="21" width="7.7109375" style="0" hidden="1" customWidth="1"/>
    <col min="22" max="22" width="9.57421875" style="0" hidden="1" customWidth="1"/>
    <col min="23" max="23" width="11.140625" style="0" hidden="1" customWidth="1"/>
    <col min="24" max="24" width="9.7109375" style="0" hidden="1" customWidth="1"/>
    <col min="25" max="26" width="17.00390625" style="0" hidden="1" customWidth="1"/>
    <col min="27" max="27" width="12.28125" style="0" hidden="1" customWidth="1"/>
    <col min="28" max="28" width="12.00390625" style="0" hidden="1" customWidth="1"/>
    <col min="29" max="29" width="12.57421875" style="0" hidden="1" customWidth="1"/>
    <col min="30" max="30" width="12.00390625" style="0" hidden="1" customWidth="1"/>
    <col min="31" max="31" width="16.28125" style="0" hidden="1" customWidth="1"/>
    <col min="32" max="32" width="16.57421875" style="0" hidden="1" customWidth="1"/>
    <col min="33" max="33" width="14.28125" style="0" hidden="1" customWidth="1"/>
    <col min="34" max="35" width="9.140625" style="0" hidden="1" customWidth="1"/>
    <col min="36" max="36" width="20.8515625" style="0" hidden="1" customWidth="1"/>
    <col min="37" max="37" width="11.140625" style="0" hidden="1" customWidth="1"/>
  </cols>
  <sheetData>
    <row r="1" spans="2:36" ht="13.5" thickBot="1">
      <c r="B1" t="s">
        <v>0</v>
      </c>
      <c r="U1" t="s">
        <v>1</v>
      </c>
      <c r="AJ1" t="s">
        <v>2</v>
      </c>
    </row>
    <row r="2" spans="2:36" ht="90.75" thickBot="1">
      <c r="B2" s="56" t="s">
        <v>3</v>
      </c>
      <c r="C2" s="57" t="s">
        <v>4</v>
      </c>
      <c r="D2" s="57" t="s">
        <v>5</v>
      </c>
      <c r="E2" s="57" t="s">
        <v>6</v>
      </c>
      <c r="F2" s="57" t="s">
        <v>7</v>
      </c>
      <c r="G2" s="57" t="s">
        <v>8</v>
      </c>
      <c r="H2" s="57" t="s">
        <v>9</v>
      </c>
      <c r="I2" s="57" t="s">
        <v>10</v>
      </c>
      <c r="J2" s="57" t="s">
        <v>11</v>
      </c>
      <c r="K2" s="57" t="s">
        <v>12</v>
      </c>
      <c r="L2" s="57" t="s">
        <v>13</v>
      </c>
      <c r="M2" s="57" t="s">
        <v>14</v>
      </c>
      <c r="N2" s="57" t="s">
        <v>15</v>
      </c>
      <c r="O2" s="58" t="s">
        <v>16</v>
      </c>
      <c r="P2" s="59" t="s">
        <v>17</v>
      </c>
      <c r="U2" s="1" t="s">
        <v>5</v>
      </c>
      <c r="V2" s="2" t="s">
        <v>18</v>
      </c>
      <c r="W2" s="2" t="s">
        <v>19</v>
      </c>
      <c r="X2" s="2" t="s">
        <v>11</v>
      </c>
      <c r="Y2" s="2" t="s">
        <v>20</v>
      </c>
      <c r="Z2" s="3" t="s">
        <v>21</v>
      </c>
      <c r="AA2" s="4" t="s">
        <v>22</v>
      </c>
      <c r="AB2" s="2" t="s">
        <v>23</v>
      </c>
      <c r="AC2" s="2" t="s">
        <v>24</v>
      </c>
      <c r="AD2" s="2" t="s">
        <v>25</v>
      </c>
      <c r="AE2" s="5" t="s">
        <v>16</v>
      </c>
      <c r="AF2" s="6" t="s">
        <v>17</v>
      </c>
      <c r="AG2" s="3" t="s">
        <v>26</v>
      </c>
      <c r="AJ2" t="s">
        <v>27</v>
      </c>
    </row>
    <row r="3" spans="1:37" ht="18" customHeight="1">
      <c r="A3" s="7">
        <v>1</v>
      </c>
      <c r="B3" s="48"/>
      <c r="C3" s="49"/>
      <c r="D3" s="46">
        <f>(U3)</f>
      </c>
      <c r="E3" s="50"/>
      <c r="F3" s="51"/>
      <c r="G3" s="52"/>
      <c r="H3" s="53"/>
      <c r="I3" s="47">
        <f>(W3)</f>
      </c>
      <c r="J3" s="53"/>
      <c r="K3" s="51"/>
      <c r="L3" s="51"/>
      <c r="M3" s="53"/>
      <c r="N3" s="52"/>
      <c r="O3" s="54">
        <f>IF(AE3="","",AE3)</f>
      </c>
      <c r="P3" s="55">
        <f>IF(ISNUMBER(AF3),ROUND(AF3,0),"")</f>
      </c>
      <c r="U3">
        <f aca="true" t="shared" si="0" ref="U3:U32">IF(C3="","",SUMIF($AJ$4:$AJ$17,C3,$AK$4:$AK$17))</f>
      </c>
      <c r="V3" s="7">
        <f aca="true" t="shared" si="1" ref="V3:V32">IF(H3="si",0.3,IF(H3="no",0,""))</f>
      </c>
      <c r="W3" s="9">
        <f aca="true" t="shared" si="2" ref="W3:W51">IF(OR(F3&lt;1927,AND(F3&gt;1939,F3&lt;2003)),IF(OR(C3="",F3=""),"",0.2),IF(OR(F3&gt;2005,AND(F3&gt;2002,OR(OR(C3="Castel San Niccolò",C3="Ortignano Raggiolo"),OR(C3="Poppi",C3="Pratovecchio"))),AND(AND(F3&gt;1926,F3&lt;1938),OR(OR(C3="Poppi",C3="Pratovecchio"),OR(C3="San Marcello Pistoiese",C3="Cutigliano")))),IF(OR(C3="",F3=""),"",0),IF(AND(AND(F3&gt;1937,F3&lt;1940),OR(C3="San Marcello Pistoiese",C3="Cutigliano")),0,IF(OR(C3="",F3=""),"",0.2))))</f>
      </c>
      <c r="X3" s="7">
        <f aca="true" t="shared" si="3" ref="X3:X32">IF(J3="si",0.5,IF(J3="no",0,""))</f>
      </c>
      <c r="Y3" s="10" t="str">
        <f>IF(N3="","intervento?",IF(N3="rafforzamento locale",SUM(L3*20000+M3*10000),IF(N3="miglioramento sismico",SUM(L3*30000+M3*15000),IF(N3="demolizione e ricostruzione",SUM(L3*40000+M3*20000),"intervento?"))))</f>
        <v>intervento?</v>
      </c>
      <c r="Z3" s="10" t="e">
        <f aca="true" t="shared" si="4" ref="Z3:Z34">MINA(Y3,IF(N3="rafforzamento locale",E3*100,IF(N3="miglioramento sismico",E3*150,IF(N3="demolizione e ricostruzione",E3*200,""))))</f>
        <v>#VALUE!</v>
      </c>
      <c r="AA3" s="11" t="e">
        <f aca="true" t="shared" si="5" ref="AA3:AA32">SUM(Z3-Y3)</f>
        <v>#VALUE!</v>
      </c>
      <c r="AB3" s="12" t="e">
        <f>SUM(200000*U3*K3/AE3)</f>
        <v>#VALUE!</v>
      </c>
      <c r="AC3" s="8" t="str">
        <f aca="true" t="shared" si="6" ref="AC3:AC10">CONCATENATE(IF(OR(C3="Poppi",C3="Pratovecchio",C3="Ortignano Raggiolo",C3="Castel San Niccolò"),"p","")&amp;IF(F3&lt;1920,"a",IF(F3&lt;1946,"b",IF(F3&lt;1962,"c",IF(F3&lt;1972,"d",IF(F3&lt;1982,"e",IF(F3&lt;1985,"f",IF(F3&lt;2006,"h","g"))))))),IF(G3="calcestruzzo armato","CA",(IF(G3="acciaio","AC",IF(G3="muratura o mista","MU","")))))</f>
        <v>a</v>
      </c>
      <c r="AD3" s="13">
        <f>IF(AND(MID(AC3,1,2)="ph"),SUMIF($AJ$48:$AJ$74,AC3,$AK$48:$AK$74),IF(AND(MID(AC3,1,1)="p"),SUMIF($AJ$48:$AJ$74,REPLACE(AC3,1,1,""),$AK$48:$AK$74),SUMIF($AJ$48:$AJ$74,AC3,$AK$48:$AK$74)))</f>
        <v>0</v>
      </c>
      <c r="AE3" s="14">
        <f aca="true" t="shared" si="7" ref="AE3:AE32">IF(ISERROR(Z3),"",SUM(Z3))</f>
      </c>
      <c r="AF3" s="15">
        <f>IF(OR(AG3="inserire dati?"),"",AG3)</f>
      </c>
      <c r="AG3" s="16" t="str">
        <f aca="true" t="shared" si="8" ref="AG3:AG34">IF(OR(W3="",X3="",V3=""),"inserire dati?",ROUND((AB3*AD3)*((1+W3+X3+V3)),0))</f>
        <v>inserire dati?</v>
      </c>
      <c r="AJ3" s="17" t="s">
        <v>32</v>
      </c>
      <c r="AK3" s="18" t="s">
        <v>5</v>
      </c>
    </row>
    <row r="4" spans="1:37" ht="18" customHeight="1">
      <c r="A4" s="7">
        <v>2</v>
      </c>
      <c r="B4" s="48"/>
      <c r="C4" s="49"/>
      <c r="D4" s="46">
        <f>(U4)</f>
      </c>
      <c r="E4" s="50"/>
      <c r="F4" s="51"/>
      <c r="G4" s="52"/>
      <c r="H4" s="53"/>
      <c r="I4" s="47">
        <f>(W4)</f>
      </c>
      <c r="J4" s="53"/>
      <c r="K4" s="51"/>
      <c r="L4" s="51"/>
      <c r="M4" s="53"/>
      <c r="N4" s="52"/>
      <c r="O4" s="54">
        <f aca="true" t="shared" si="9" ref="O4:O67">IF(AE4="","",AE4)</f>
      </c>
      <c r="P4" s="55">
        <f>IF(ISNUMBER(AF4),ROUND(AF4,0),"")</f>
      </c>
      <c r="U4">
        <f t="shared" si="0"/>
      </c>
      <c r="V4" s="7">
        <f t="shared" si="1"/>
      </c>
      <c r="W4" s="9">
        <f t="shared" si="2"/>
      </c>
      <c r="X4" s="7">
        <f t="shared" si="3"/>
      </c>
      <c r="Y4" s="10" t="str">
        <f aca="true" t="shared" si="10" ref="Y4:Y32">IF(N4="","intervento?",IF(N4="rafforzamento locale",SUM(L4*20000+M4*10000),IF(N4="miglioramento sismico",SUM(L4*30000+M4*15000),IF(N4="demolizione e ricostruzione",SUM(L4*40000+M4*20000),"intervento?"))))</f>
        <v>intervento?</v>
      </c>
      <c r="Z4" s="10" t="e">
        <f t="shared" si="4"/>
        <v>#VALUE!</v>
      </c>
      <c r="AA4" s="11" t="e">
        <f t="shared" si="5"/>
        <v>#VALUE!</v>
      </c>
      <c r="AB4" s="12" t="e">
        <f aca="true" t="shared" si="11" ref="AB4:AB35">MIN(200000*U4*K4/AE4,100)</f>
        <v>#VALUE!</v>
      </c>
      <c r="AC4" s="8" t="str">
        <f t="shared" si="6"/>
        <v>a</v>
      </c>
      <c r="AD4" s="13">
        <f aca="true" t="shared" si="12" ref="AD4:AD67">IF(AND(MID(AC4,1,2)="ph"),SUMIF($AJ$48:$AJ$74,AC4,$AK$48:$AK$74),IF(AND(MID(AC4,1,1)="p"),SUMIF($AJ$48:$AJ$74,REPLACE(AC4,1,1,""),$AK$48:$AK$74),SUMIF($AJ$48:$AJ$74,AC4,$AK$48:$AK$74)))</f>
        <v>0</v>
      </c>
      <c r="AE4" s="14">
        <f t="shared" si="7"/>
      </c>
      <c r="AF4" s="15">
        <f aca="true" t="shared" si="13" ref="AF4:AF32">IF(OR(AG4="inserire dati?"),"",AG4)</f>
      </c>
      <c r="AG4" s="16" t="str">
        <f t="shared" si="8"/>
        <v>inserire dati?</v>
      </c>
      <c r="AJ4" s="19" t="s">
        <v>36</v>
      </c>
      <c r="AK4" s="19">
        <v>0.20110399999999998</v>
      </c>
    </row>
    <row r="5" spans="1:37" ht="18" customHeight="1">
      <c r="A5" s="7">
        <v>3</v>
      </c>
      <c r="B5" s="48"/>
      <c r="C5" s="49"/>
      <c r="D5" s="46">
        <f aca="true" t="shared" si="14" ref="D5:D67">(U5)</f>
      </c>
      <c r="E5" s="50"/>
      <c r="F5" s="51"/>
      <c r="G5" s="52"/>
      <c r="H5" s="53"/>
      <c r="I5" s="47">
        <f aca="true" t="shared" si="15" ref="I5:I67">(W5)</f>
      </c>
      <c r="J5" s="53"/>
      <c r="K5" s="51"/>
      <c r="L5" s="51"/>
      <c r="M5" s="53"/>
      <c r="N5" s="52"/>
      <c r="O5" s="54">
        <f t="shared" si="9"/>
      </c>
      <c r="P5" s="55">
        <f aca="true" t="shared" si="16" ref="P5:P67">IF(ISNUMBER(AF5),ROUND(AF5,0),"")</f>
      </c>
      <c r="U5">
        <f t="shared" si="0"/>
      </c>
      <c r="V5" s="7">
        <f t="shared" si="1"/>
      </c>
      <c r="W5" s="9">
        <f t="shared" si="2"/>
      </c>
      <c r="X5" s="7">
        <f t="shared" si="3"/>
      </c>
      <c r="Y5" s="10" t="str">
        <f t="shared" si="10"/>
        <v>intervento?</v>
      </c>
      <c r="Z5" s="10" t="e">
        <f t="shared" si="4"/>
        <v>#VALUE!</v>
      </c>
      <c r="AA5" s="11" t="e">
        <f t="shared" si="5"/>
        <v>#VALUE!</v>
      </c>
      <c r="AB5" s="12" t="e">
        <f t="shared" si="11"/>
        <v>#VALUE!</v>
      </c>
      <c r="AC5" s="8" t="str">
        <f t="shared" si="6"/>
        <v>a</v>
      </c>
      <c r="AD5" s="13">
        <f t="shared" si="12"/>
        <v>0</v>
      </c>
      <c r="AE5" s="14">
        <f t="shared" si="7"/>
      </c>
      <c r="AF5" s="15">
        <f t="shared" si="13"/>
      </c>
      <c r="AG5" s="16" t="str">
        <f t="shared" si="8"/>
        <v>inserire dati?</v>
      </c>
      <c r="AJ5" s="19" t="s">
        <v>28</v>
      </c>
      <c r="AK5" s="19">
        <v>0.19725</v>
      </c>
    </row>
    <row r="6" spans="1:37" ht="18" customHeight="1">
      <c r="A6" s="7">
        <v>4</v>
      </c>
      <c r="B6" s="48"/>
      <c r="C6" s="49"/>
      <c r="D6" s="46">
        <f t="shared" si="14"/>
      </c>
      <c r="E6" s="50"/>
      <c r="F6" s="51"/>
      <c r="G6" s="52"/>
      <c r="H6" s="53"/>
      <c r="I6" s="47">
        <f t="shared" si="15"/>
      </c>
      <c r="J6" s="53"/>
      <c r="K6" s="51"/>
      <c r="L6" s="51"/>
      <c r="M6" s="53"/>
      <c r="N6" s="52"/>
      <c r="O6" s="54">
        <f t="shared" si="9"/>
      </c>
      <c r="P6" s="55">
        <f t="shared" si="16"/>
      </c>
      <c r="U6">
        <f t="shared" si="0"/>
      </c>
      <c r="V6" s="7">
        <f t="shared" si="1"/>
      </c>
      <c r="W6" s="9">
        <f t="shared" si="2"/>
      </c>
      <c r="X6" s="7">
        <f t="shared" si="3"/>
      </c>
      <c r="Y6" s="10" t="str">
        <f t="shared" si="10"/>
        <v>intervento?</v>
      </c>
      <c r="Z6" s="10" t="e">
        <f t="shared" si="4"/>
        <v>#VALUE!</v>
      </c>
      <c r="AA6" s="11" t="e">
        <f t="shared" si="5"/>
        <v>#VALUE!</v>
      </c>
      <c r="AB6" s="12" t="e">
        <f t="shared" si="11"/>
        <v>#VALUE!</v>
      </c>
      <c r="AC6" s="8" t="str">
        <f t="shared" si="6"/>
        <v>a</v>
      </c>
      <c r="AD6" s="13">
        <f t="shared" si="12"/>
        <v>0</v>
      </c>
      <c r="AE6" s="14">
        <f t="shared" si="7"/>
      </c>
      <c r="AF6" s="15">
        <f t="shared" si="13"/>
      </c>
      <c r="AG6" s="16" t="str">
        <f t="shared" si="8"/>
        <v>inserire dati?</v>
      </c>
      <c r="AJ6" s="19" t="s">
        <v>40</v>
      </c>
      <c r="AK6" s="19">
        <v>0.183974</v>
      </c>
    </row>
    <row r="7" spans="1:37" ht="18" customHeight="1">
      <c r="A7" s="7">
        <v>5</v>
      </c>
      <c r="B7" s="48"/>
      <c r="C7" s="49"/>
      <c r="D7" s="46">
        <f t="shared" si="14"/>
      </c>
      <c r="E7" s="50"/>
      <c r="F7" s="51"/>
      <c r="G7" s="52"/>
      <c r="H7" s="53"/>
      <c r="I7" s="47">
        <f t="shared" si="15"/>
      </c>
      <c r="J7" s="53"/>
      <c r="K7" s="51"/>
      <c r="L7" s="51"/>
      <c r="M7" s="53"/>
      <c r="N7" s="52"/>
      <c r="O7" s="54">
        <f t="shared" si="9"/>
      </c>
      <c r="P7" s="55">
        <f t="shared" si="16"/>
      </c>
      <c r="U7">
        <f t="shared" si="0"/>
      </c>
      <c r="V7" s="7">
        <f t="shared" si="1"/>
      </c>
      <c r="W7" s="9">
        <f t="shared" si="2"/>
      </c>
      <c r="X7" s="7">
        <f t="shared" si="3"/>
      </c>
      <c r="Y7" s="10" t="str">
        <f t="shared" si="10"/>
        <v>intervento?</v>
      </c>
      <c r="Z7" s="10" t="e">
        <f t="shared" si="4"/>
        <v>#VALUE!</v>
      </c>
      <c r="AA7" s="11" t="e">
        <f t="shared" si="5"/>
        <v>#VALUE!</v>
      </c>
      <c r="AB7" s="12" t="e">
        <f t="shared" si="11"/>
        <v>#VALUE!</v>
      </c>
      <c r="AC7" s="8" t="str">
        <f t="shared" si="6"/>
        <v>a</v>
      </c>
      <c r="AD7" s="13">
        <f t="shared" si="12"/>
        <v>0</v>
      </c>
      <c r="AE7" s="14">
        <f>IF(ISERROR(Z7),"",SUM(Z7))</f>
      </c>
      <c r="AF7" s="15">
        <f t="shared" si="13"/>
      </c>
      <c r="AG7" s="16" t="str">
        <f t="shared" si="8"/>
        <v>inserire dati?</v>
      </c>
      <c r="AJ7" s="19" t="s">
        <v>41</v>
      </c>
      <c r="AK7" s="19">
        <v>0.184604</v>
      </c>
    </row>
    <row r="8" spans="1:37" ht="18" customHeight="1">
      <c r="A8" s="7">
        <v>6</v>
      </c>
      <c r="B8" s="48"/>
      <c r="C8" s="49"/>
      <c r="D8" s="46">
        <f t="shared" si="14"/>
      </c>
      <c r="E8" s="50"/>
      <c r="F8" s="51"/>
      <c r="G8" s="52"/>
      <c r="H8" s="53"/>
      <c r="I8" s="47">
        <f t="shared" si="15"/>
      </c>
      <c r="J8" s="53"/>
      <c r="K8" s="51"/>
      <c r="L8" s="51"/>
      <c r="M8" s="53"/>
      <c r="N8" s="52"/>
      <c r="O8" s="54">
        <f t="shared" si="9"/>
      </c>
      <c r="P8" s="55">
        <f t="shared" si="16"/>
      </c>
      <c r="U8">
        <f t="shared" si="0"/>
      </c>
      <c r="V8" s="7">
        <f t="shared" si="1"/>
      </c>
      <c r="W8" s="9">
        <f t="shared" si="2"/>
      </c>
      <c r="X8" s="7">
        <f t="shared" si="3"/>
      </c>
      <c r="Y8" s="10" t="str">
        <f t="shared" si="10"/>
        <v>intervento?</v>
      </c>
      <c r="Z8" s="10" t="e">
        <f t="shared" si="4"/>
        <v>#VALUE!</v>
      </c>
      <c r="AA8" s="11" t="e">
        <f t="shared" si="5"/>
        <v>#VALUE!</v>
      </c>
      <c r="AB8" s="12" t="e">
        <f t="shared" si="11"/>
        <v>#VALUE!</v>
      </c>
      <c r="AC8" s="8" t="str">
        <f t="shared" si="6"/>
        <v>a</v>
      </c>
      <c r="AD8" s="13">
        <f t="shared" si="12"/>
        <v>0</v>
      </c>
      <c r="AE8" s="14">
        <f t="shared" si="7"/>
      </c>
      <c r="AF8" s="15">
        <f t="shared" si="13"/>
      </c>
      <c r="AG8" s="16" t="str">
        <f t="shared" si="8"/>
        <v>inserire dati?</v>
      </c>
      <c r="AJ8" s="19" t="s">
        <v>42</v>
      </c>
      <c r="AK8" s="19">
        <v>0.201869</v>
      </c>
    </row>
    <row r="9" spans="1:37" ht="18" customHeight="1">
      <c r="A9" s="7">
        <v>7</v>
      </c>
      <c r="B9" s="48"/>
      <c r="C9" s="49"/>
      <c r="D9" s="46">
        <f t="shared" si="14"/>
      </c>
      <c r="E9" s="50"/>
      <c r="F9" s="51"/>
      <c r="G9" s="52"/>
      <c r="H9" s="53"/>
      <c r="I9" s="47">
        <f t="shared" si="15"/>
      </c>
      <c r="J9" s="53"/>
      <c r="K9" s="51"/>
      <c r="L9" s="51"/>
      <c r="M9" s="53"/>
      <c r="N9" s="52"/>
      <c r="O9" s="54">
        <f t="shared" si="9"/>
      </c>
      <c r="P9" s="55">
        <f t="shared" si="16"/>
      </c>
      <c r="U9">
        <f t="shared" si="0"/>
      </c>
      <c r="V9" s="7">
        <f t="shared" si="1"/>
      </c>
      <c r="W9" s="9">
        <f t="shared" si="2"/>
      </c>
      <c r="X9" s="7">
        <f t="shared" si="3"/>
      </c>
      <c r="Y9" s="10" t="str">
        <f t="shared" si="10"/>
        <v>intervento?</v>
      </c>
      <c r="Z9" s="10" t="e">
        <f t="shared" si="4"/>
        <v>#VALUE!</v>
      </c>
      <c r="AA9" s="11" t="e">
        <f t="shared" si="5"/>
        <v>#VALUE!</v>
      </c>
      <c r="AB9" s="12" t="e">
        <f t="shared" si="11"/>
        <v>#VALUE!</v>
      </c>
      <c r="AC9" s="8" t="str">
        <f t="shared" si="6"/>
        <v>a</v>
      </c>
      <c r="AD9" s="13">
        <f t="shared" si="12"/>
        <v>0</v>
      </c>
      <c r="AE9" s="14">
        <f t="shared" si="7"/>
      </c>
      <c r="AF9" s="15">
        <f t="shared" si="13"/>
      </c>
      <c r="AG9" s="16" t="str">
        <f t="shared" si="8"/>
        <v>inserire dati?</v>
      </c>
      <c r="AJ9" s="19" t="s">
        <v>37</v>
      </c>
      <c r="AK9" s="19">
        <v>0.201436</v>
      </c>
    </row>
    <row r="10" spans="1:37" ht="18" customHeight="1">
      <c r="A10" s="7">
        <v>8</v>
      </c>
      <c r="B10" s="48"/>
      <c r="C10" s="49"/>
      <c r="D10" s="46">
        <f t="shared" si="14"/>
      </c>
      <c r="E10" s="50"/>
      <c r="F10" s="51"/>
      <c r="G10" s="52"/>
      <c r="H10" s="53"/>
      <c r="I10" s="47">
        <f t="shared" si="15"/>
      </c>
      <c r="J10" s="53"/>
      <c r="K10" s="51"/>
      <c r="L10" s="51"/>
      <c r="M10" s="53"/>
      <c r="N10" s="52"/>
      <c r="O10" s="54">
        <f t="shared" si="9"/>
      </c>
      <c r="P10" s="55">
        <f t="shared" si="16"/>
      </c>
      <c r="U10">
        <f t="shared" si="0"/>
      </c>
      <c r="V10" s="7">
        <f t="shared" si="1"/>
      </c>
      <c r="W10" s="9">
        <f t="shared" si="2"/>
      </c>
      <c r="X10" s="7">
        <f t="shared" si="3"/>
      </c>
      <c r="Y10" s="10" t="str">
        <f t="shared" si="10"/>
        <v>intervento?</v>
      </c>
      <c r="Z10" s="10" t="e">
        <f t="shared" si="4"/>
        <v>#VALUE!</v>
      </c>
      <c r="AA10" s="11" t="e">
        <f t="shared" si="5"/>
        <v>#VALUE!</v>
      </c>
      <c r="AB10" s="12" t="e">
        <f t="shared" si="11"/>
        <v>#VALUE!</v>
      </c>
      <c r="AC10" s="8" t="str">
        <f t="shared" si="6"/>
        <v>a</v>
      </c>
      <c r="AD10" s="13">
        <f t="shared" si="12"/>
        <v>0</v>
      </c>
      <c r="AE10" s="14">
        <f t="shared" si="7"/>
      </c>
      <c r="AF10" s="15">
        <f t="shared" si="13"/>
      </c>
      <c r="AG10" s="16" t="str">
        <f t="shared" si="8"/>
        <v>inserire dati?</v>
      </c>
      <c r="AJ10" s="19" t="s">
        <v>44</v>
      </c>
      <c r="AK10" s="19">
        <v>0.15079599999999999</v>
      </c>
    </row>
    <row r="11" spans="1:37" ht="18" customHeight="1">
      <c r="A11" s="7">
        <v>9</v>
      </c>
      <c r="B11" s="48"/>
      <c r="C11" s="49"/>
      <c r="D11" s="46">
        <f t="shared" si="14"/>
      </c>
      <c r="E11" s="50"/>
      <c r="F11" s="51"/>
      <c r="G11" s="52"/>
      <c r="H11" s="53"/>
      <c r="I11" s="47">
        <f t="shared" si="15"/>
      </c>
      <c r="J11" s="53"/>
      <c r="K11" s="51"/>
      <c r="L11" s="51"/>
      <c r="M11" s="53"/>
      <c r="N11" s="52"/>
      <c r="O11" s="54">
        <f t="shared" si="9"/>
      </c>
      <c r="P11" s="55">
        <f t="shared" si="16"/>
      </c>
      <c r="U11">
        <f t="shared" si="0"/>
      </c>
      <c r="V11" s="7">
        <f t="shared" si="1"/>
      </c>
      <c r="W11" s="9">
        <f t="shared" si="2"/>
      </c>
      <c r="X11" s="7">
        <f t="shared" si="3"/>
      </c>
      <c r="Y11" s="10" t="str">
        <f t="shared" si="10"/>
        <v>intervento?</v>
      </c>
      <c r="Z11" s="10" t="e">
        <f t="shared" si="4"/>
        <v>#VALUE!</v>
      </c>
      <c r="AA11" s="11" t="e">
        <f t="shared" si="5"/>
        <v>#VALUE!</v>
      </c>
      <c r="AB11" s="12" t="e">
        <f t="shared" si="11"/>
        <v>#VALUE!</v>
      </c>
      <c r="AC11" s="8" t="str">
        <f aca="true" t="shared" si="17" ref="AC11:AC74">CONCATENATE(IF(OR(C11="Poppi",C11="Pratovecchio",C11="Ortignano Raggiolo",C11="Castel San Niccolò"),"p","")&amp;IF(F11&lt;1920,"a",IF(F11&lt;1946,"b",IF(F11&lt;1962,"c",IF(F11&lt;1972,"d",IF(F11&lt;1982,"e",IF(F11&lt;1985,"f",IF(F11&lt;2006,"h","g"))))))),IF(G11="calcestruzzo armato","CA",(IF(G11="acciaio","AC",IF(G11="muratura o mista","MU","")))))</f>
        <v>a</v>
      </c>
      <c r="AD11" s="13">
        <f t="shared" si="12"/>
        <v>0</v>
      </c>
      <c r="AE11" s="14">
        <f t="shared" si="7"/>
      </c>
      <c r="AF11" s="15">
        <f t="shared" si="13"/>
      </c>
      <c r="AG11" s="16" t="str">
        <f t="shared" si="8"/>
        <v>inserire dati?</v>
      </c>
      <c r="AJ11" s="19" t="s">
        <v>45</v>
      </c>
      <c r="AK11" s="19">
        <v>0.15090499999999998</v>
      </c>
    </row>
    <row r="12" spans="1:37" ht="18" customHeight="1">
      <c r="A12" s="7">
        <v>10</v>
      </c>
      <c r="B12" s="48"/>
      <c r="C12" s="49"/>
      <c r="D12" s="46">
        <f t="shared" si="14"/>
      </c>
      <c r="E12" s="50"/>
      <c r="F12" s="51"/>
      <c r="G12" s="52"/>
      <c r="H12" s="53"/>
      <c r="I12" s="47">
        <f t="shared" si="15"/>
      </c>
      <c r="J12" s="53"/>
      <c r="K12" s="51"/>
      <c r="L12" s="51"/>
      <c r="M12" s="53"/>
      <c r="N12" s="52"/>
      <c r="O12" s="54">
        <f t="shared" si="9"/>
      </c>
      <c r="P12" s="55">
        <f t="shared" si="16"/>
      </c>
      <c r="U12">
        <f t="shared" si="0"/>
      </c>
      <c r="V12" s="7">
        <f t="shared" si="1"/>
      </c>
      <c r="W12" s="9">
        <f t="shared" si="2"/>
      </c>
      <c r="X12" s="7">
        <f t="shared" si="3"/>
      </c>
      <c r="Y12" s="10" t="str">
        <f t="shared" si="10"/>
        <v>intervento?</v>
      </c>
      <c r="Z12" s="10" t="e">
        <f t="shared" si="4"/>
        <v>#VALUE!</v>
      </c>
      <c r="AA12" s="11" t="e">
        <f t="shared" si="5"/>
        <v>#VALUE!</v>
      </c>
      <c r="AB12" s="12" t="e">
        <f t="shared" si="11"/>
        <v>#VALUE!</v>
      </c>
      <c r="AC12" s="8" t="str">
        <f t="shared" si="17"/>
        <v>a</v>
      </c>
      <c r="AD12" s="13">
        <f t="shared" si="12"/>
        <v>0</v>
      </c>
      <c r="AE12" s="14">
        <f t="shared" si="7"/>
      </c>
      <c r="AF12" s="15">
        <f t="shared" si="13"/>
      </c>
      <c r="AG12" s="16" t="str">
        <f t="shared" si="8"/>
        <v>inserire dati?</v>
      </c>
      <c r="AJ12" s="20" t="s">
        <v>33</v>
      </c>
      <c r="AK12" s="19">
        <v>0.169408</v>
      </c>
    </row>
    <row r="13" spans="1:37" ht="18" customHeight="1">
      <c r="A13" s="7">
        <v>11</v>
      </c>
      <c r="B13" s="48"/>
      <c r="C13" s="49"/>
      <c r="D13" s="46">
        <f t="shared" si="14"/>
      </c>
      <c r="E13" s="50"/>
      <c r="F13" s="51"/>
      <c r="G13" s="52"/>
      <c r="H13" s="53"/>
      <c r="I13" s="47">
        <f t="shared" si="15"/>
      </c>
      <c r="J13" s="53"/>
      <c r="K13" s="51"/>
      <c r="L13" s="51"/>
      <c r="M13" s="53"/>
      <c r="N13" s="52"/>
      <c r="O13" s="54">
        <f t="shared" si="9"/>
      </c>
      <c r="P13" s="55">
        <f t="shared" si="16"/>
      </c>
      <c r="U13">
        <f t="shared" si="0"/>
      </c>
      <c r="V13" s="7">
        <f t="shared" si="1"/>
      </c>
      <c r="W13" s="9">
        <f t="shared" si="2"/>
      </c>
      <c r="X13" s="7">
        <f t="shared" si="3"/>
      </c>
      <c r="Y13" s="10" t="str">
        <f t="shared" si="10"/>
        <v>intervento?</v>
      </c>
      <c r="Z13" s="10" t="e">
        <f t="shared" si="4"/>
        <v>#VALUE!</v>
      </c>
      <c r="AA13" s="11" t="e">
        <f t="shared" si="5"/>
        <v>#VALUE!</v>
      </c>
      <c r="AB13" s="12" t="e">
        <f t="shared" si="11"/>
        <v>#VALUE!</v>
      </c>
      <c r="AC13" s="8" t="str">
        <f t="shared" si="17"/>
        <v>a</v>
      </c>
      <c r="AD13" s="13">
        <f t="shared" si="12"/>
        <v>0</v>
      </c>
      <c r="AE13" s="14">
        <f t="shared" si="7"/>
      </c>
      <c r="AF13" s="15">
        <f t="shared" si="13"/>
      </c>
      <c r="AG13" s="16" t="str">
        <f t="shared" si="8"/>
        <v>inserire dati?</v>
      </c>
      <c r="AJ13" s="19" t="s">
        <v>38</v>
      </c>
      <c r="AK13" s="19">
        <v>0.17008399999999999</v>
      </c>
    </row>
    <row r="14" spans="1:37" ht="18" customHeight="1">
      <c r="A14" s="7">
        <v>12</v>
      </c>
      <c r="B14" s="48"/>
      <c r="C14" s="49"/>
      <c r="D14" s="46">
        <f t="shared" si="14"/>
      </c>
      <c r="E14" s="50"/>
      <c r="F14" s="51"/>
      <c r="G14" s="52"/>
      <c r="H14" s="53"/>
      <c r="I14" s="47">
        <f t="shared" si="15"/>
      </c>
      <c r="J14" s="53"/>
      <c r="K14" s="51"/>
      <c r="L14" s="51"/>
      <c r="M14" s="53"/>
      <c r="N14" s="52"/>
      <c r="O14" s="54">
        <f t="shared" si="9"/>
      </c>
      <c r="P14" s="55">
        <f t="shared" si="16"/>
      </c>
      <c r="U14">
        <f t="shared" si="0"/>
      </c>
      <c r="V14" s="7">
        <f t="shared" si="1"/>
      </c>
      <c r="W14" s="9">
        <f t="shared" si="2"/>
      </c>
      <c r="X14" s="7">
        <f t="shared" si="3"/>
      </c>
      <c r="Y14" s="10" t="str">
        <f t="shared" si="10"/>
        <v>intervento?</v>
      </c>
      <c r="Z14" s="10" t="e">
        <f t="shared" si="4"/>
        <v>#VALUE!</v>
      </c>
      <c r="AA14" s="11" t="e">
        <f t="shared" si="5"/>
        <v>#VALUE!</v>
      </c>
      <c r="AB14" s="12" t="e">
        <f t="shared" si="11"/>
        <v>#VALUE!</v>
      </c>
      <c r="AC14" s="8" t="str">
        <f t="shared" si="17"/>
        <v>a</v>
      </c>
      <c r="AD14" s="13">
        <f t="shared" si="12"/>
        <v>0</v>
      </c>
      <c r="AE14" s="14">
        <f t="shared" si="7"/>
      </c>
      <c r="AF14" s="15">
        <f t="shared" si="13"/>
      </c>
      <c r="AG14" s="16" t="str">
        <f t="shared" si="8"/>
        <v>inserire dati?</v>
      </c>
      <c r="AJ14" s="19" t="s">
        <v>46</v>
      </c>
      <c r="AK14" s="19">
        <v>0.19792</v>
      </c>
    </row>
    <row r="15" spans="1:37" ht="18" customHeight="1">
      <c r="A15" s="7">
        <v>13</v>
      </c>
      <c r="B15" s="48"/>
      <c r="C15" s="49"/>
      <c r="D15" s="46">
        <f t="shared" si="14"/>
      </c>
      <c r="E15" s="50"/>
      <c r="F15" s="51"/>
      <c r="G15" s="52"/>
      <c r="H15" s="53"/>
      <c r="I15" s="47">
        <f t="shared" si="15"/>
      </c>
      <c r="J15" s="53"/>
      <c r="K15" s="51"/>
      <c r="L15" s="51"/>
      <c r="M15" s="53"/>
      <c r="N15" s="52"/>
      <c r="O15" s="54">
        <f t="shared" si="9"/>
      </c>
      <c r="P15" s="55">
        <f t="shared" si="16"/>
      </c>
      <c r="U15">
        <f t="shared" si="0"/>
      </c>
      <c r="V15" s="7">
        <f t="shared" si="1"/>
      </c>
      <c r="W15" s="9">
        <f t="shared" si="2"/>
      </c>
      <c r="X15" s="7">
        <f t="shared" si="3"/>
      </c>
      <c r="Y15" s="10" t="str">
        <f t="shared" si="10"/>
        <v>intervento?</v>
      </c>
      <c r="Z15" s="10" t="e">
        <f t="shared" si="4"/>
        <v>#VALUE!</v>
      </c>
      <c r="AA15" s="11" t="e">
        <f t="shared" si="5"/>
        <v>#VALUE!</v>
      </c>
      <c r="AB15" s="12" t="e">
        <f t="shared" si="11"/>
        <v>#VALUE!</v>
      </c>
      <c r="AC15" s="8" t="str">
        <f t="shared" si="17"/>
        <v>a</v>
      </c>
      <c r="AD15" s="13">
        <f t="shared" si="12"/>
        <v>0</v>
      </c>
      <c r="AE15" s="14">
        <f t="shared" si="7"/>
      </c>
      <c r="AF15" s="15">
        <f t="shared" si="13"/>
      </c>
      <c r="AG15" s="16" t="str">
        <f t="shared" si="8"/>
        <v>inserire dati?</v>
      </c>
      <c r="AJ15" s="19" t="s">
        <v>43</v>
      </c>
      <c r="AK15" s="19">
        <v>0.207847</v>
      </c>
    </row>
    <row r="16" spans="1:37" ht="18" customHeight="1">
      <c r="A16" s="7">
        <v>14</v>
      </c>
      <c r="B16" s="48"/>
      <c r="C16" s="49"/>
      <c r="D16" s="46">
        <f t="shared" si="14"/>
      </c>
      <c r="E16" s="50"/>
      <c r="F16" s="51"/>
      <c r="G16" s="52"/>
      <c r="H16" s="53"/>
      <c r="I16" s="47">
        <f t="shared" si="15"/>
      </c>
      <c r="J16" s="53"/>
      <c r="K16" s="51"/>
      <c r="L16" s="51"/>
      <c r="M16" s="53"/>
      <c r="N16" s="52"/>
      <c r="O16" s="54">
        <f t="shared" si="9"/>
      </c>
      <c r="P16" s="55">
        <f t="shared" si="16"/>
      </c>
      <c r="U16">
        <f t="shared" si="0"/>
      </c>
      <c r="V16" s="7">
        <f t="shared" si="1"/>
      </c>
      <c r="W16" s="9">
        <f t="shared" si="2"/>
      </c>
      <c r="X16" s="7">
        <f t="shared" si="3"/>
      </c>
      <c r="Y16" s="10" t="str">
        <f t="shared" si="10"/>
        <v>intervento?</v>
      </c>
      <c r="Z16" s="10" t="e">
        <f t="shared" si="4"/>
        <v>#VALUE!</v>
      </c>
      <c r="AA16" s="11" t="e">
        <f t="shared" si="5"/>
        <v>#VALUE!</v>
      </c>
      <c r="AB16" s="12" t="e">
        <f t="shared" si="11"/>
        <v>#VALUE!</v>
      </c>
      <c r="AC16" s="8" t="str">
        <f t="shared" si="17"/>
        <v>a</v>
      </c>
      <c r="AD16" s="13">
        <f t="shared" si="12"/>
        <v>0</v>
      </c>
      <c r="AE16" s="14">
        <f t="shared" si="7"/>
      </c>
      <c r="AF16" s="15">
        <f t="shared" si="13"/>
      </c>
      <c r="AG16" s="16" t="str">
        <f t="shared" si="8"/>
        <v>inserire dati?</v>
      </c>
      <c r="AJ16" s="20" t="s">
        <v>48</v>
      </c>
      <c r="AK16" s="19">
        <v>0.205572</v>
      </c>
    </row>
    <row r="17" spans="1:37" ht="18" customHeight="1">
      <c r="A17" s="7">
        <v>15</v>
      </c>
      <c r="B17" s="48"/>
      <c r="C17" s="49"/>
      <c r="D17" s="46">
        <f t="shared" si="14"/>
      </c>
      <c r="E17" s="50"/>
      <c r="F17" s="51"/>
      <c r="G17" s="52"/>
      <c r="H17" s="53"/>
      <c r="I17" s="47">
        <f t="shared" si="15"/>
      </c>
      <c r="J17" s="53"/>
      <c r="K17" s="51"/>
      <c r="L17" s="51"/>
      <c r="M17" s="53"/>
      <c r="N17" s="52"/>
      <c r="O17" s="54">
        <f t="shared" si="9"/>
      </c>
      <c r="P17" s="55">
        <f t="shared" si="16"/>
      </c>
      <c r="U17">
        <f t="shared" si="0"/>
      </c>
      <c r="V17" s="7">
        <f t="shared" si="1"/>
      </c>
      <c r="W17" s="9">
        <f t="shared" si="2"/>
      </c>
      <c r="X17" s="7">
        <f t="shared" si="3"/>
      </c>
      <c r="Y17" s="10" t="str">
        <f t="shared" si="10"/>
        <v>intervento?</v>
      </c>
      <c r="Z17" s="10" t="e">
        <f t="shared" si="4"/>
        <v>#VALUE!</v>
      </c>
      <c r="AA17" s="11" t="e">
        <f t="shared" si="5"/>
        <v>#VALUE!</v>
      </c>
      <c r="AB17" s="12" t="e">
        <f t="shared" si="11"/>
        <v>#VALUE!</v>
      </c>
      <c r="AC17" s="8" t="str">
        <f t="shared" si="17"/>
        <v>a</v>
      </c>
      <c r="AD17" s="13">
        <f t="shared" si="12"/>
        <v>0</v>
      </c>
      <c r="AE17" s="14">
        <f t="shared" si="7"/>
      </c>
      <c r="AF17" s="15">
        <f t="shared" si="13"/>
      </c>
      <c r="AG17" s="16" t="str">
        <f t="shared" si="8"/>
        <v>inserire dati?</v>
      </c>
      <c r="AJ17" s="19" t="s">
        <v>49</v>
      </c>
      <c r="AK17" s="19">
        <v>0.20057000000000003</v>
      </c>
    </row>
    <row r="18" spans="1:33" ht="18" customHeight="1">
      <c r="A18" s="7">
        <v>16</v>
      </c>
      <c r="B18" s="48"/>
      <c r="C18" s="49"/>
      <c r="D18" s="46">
        <f t="shared" si="14"/>
      </c>
      <c r="E18" s="50"/>
      <c r="F18" s="51"/>
      <c r="G18" s="52"/>
      <c r="H18" s="53"/>
      <c r="I18" s="47">
        <f t="shared" si="15"/>
      </c>
      <c r="J18" s="53"/>
      <c r="K18" s="51"/>
      <c r="L18" s="51"/>
      <c r="M18" s="53"/>
      <c r="N18" s="52"/>
      <c r="O18" s="54">
        <f t="shared" si="9"/>
      </c>
      <c r="P18" s="55">
        <f t="shared" si="16"/>
      </c>
      <c r="U18">
        <f t="shared" si="0"/>
      </c>
      <c r="V18" s="7">
        <f t="shared" si="1"/>
      </c>
      <c r="W18" s="9">
        <f t="shared" si="2"/>
      </c>
      <c r="X18" s="7">
        <f t="shared" si="3"/>
      </c>
      <c r="Y18" s="10" t="str">
        <f t="shared" si="10"/>
        <v>intervento?</v>
      </c>
      <c r="Z18" s="10" t="e">
        <f t="shared" si="4"/>
        <v>#VALUE!</v>
      </c>
      <c r="AA18" s="11" t="e">
        <f t="shared" si="5"/>
        <v>#VALUE!</v>
      </c>
      <c r="AB18" s="12" t="e">
        <f t="shared" si="11"/>
        <v>#VALUE!</v>
      </c>
      <c r="AC18" s="8" t="str">
        <f t="shared" si="17"/>
        <v>a</v>
      </c>
      <c r="AD18" s="13">
        <f t="shared" si="12"/>
        <v>0</v>
      </c>
      <c r="AE18" s="14">
        <f t="shared" si="7"/>
      </c>
      <c r="AF18" s="15">
        <f t="shared" si="13"/>
      </c>
      <c r="AG18" s="16" t="str">
        <f t="shared" si="8"/>
        <v>inserire dati?</v>
      </c>
    </row>
    <row r="19" spans="1:36" ht="18" customHeight="1">
      <c r="A19" s="7">
        <v>17</v>
      </c>
      <c r="B19" s="48"/>
      <c r="C19" s="49"/>
      <c r="D19" s="46">
        <f t="shared" si="14"/>
      </c>
      <c r="E19" s="50"/>
      <c r="F19" s="51"/>
      <c r="G19" s="52"/>
      <c r="H19" s="53"/>
      <c r="I19" s="47">
        <f t="shared" si="15"/>
      </c>
      <c r="J19" s="53"/>
      <c r="K19" s="51"/>
      <c r="L19" s="51"/>
      <c r="M19" s="53"/>
      <c r="N19" s="52"/>
      <c r="O19" s="54">
        <f t="shared" si="9"/>
      </c>
      <c r="P19" s="55">
        <f t="shared" si="16"/>
      </c>
      <c r="U19">
        <f t="shared" si="0"/>
      </c>
      <c r="V19" s="7">
        <f t="shared" si="1"/>
      </c>
      <c r="W19" s="9">
        <f t="shared" si="2"/>
      </c>
      <c r="X19" s="7">
        <f t="shared" si="3"/>
      </c>
      <c r="Y19" s="10" t="str">
        <f t="shared" si="10"/>
        <v>intervento?</v>
      </c>
      <c r="Z19" s="10" t="e">
        <f t="shared" si="4"/>
        <v>#VALUE!</v>
      </c>
      <c r="AA19" s="11" t="e">
        <f t="shared" si="5"/>
        <v>#VALUE!</v>
      </c>
      <c r="AB19" s="12" t="e">
        <f t="shared" si="11"/>
        <v>#VALUE!</v>
      </c>
      <c r="AC19" s="8" t="str">
        <f t="shared" si="17"/>
        <v>a</v>
      </c>
      <c r="AD19" s="13">
        <f t="shared" si="12"/>
        <v>0</v>
      </c>
      <c r="AE19" s="14">
        <f t="shared" si="7"/>
      </c>
      <c r="AF19" s="15">
        <f t="shared" si="13"/>
      </c>
      <c r="AG19" s="16" t="str">
        <f t="shared" si="8"/>
        <v>inserire dati?</v>
      </c>
      <c r="AJ19" s="19"/>
    </row>
    <row r="20" spans="1:36" ht="18" customHeight="1">
      <c r="A20" s="7">
        <v>18</v>
      </c>
      <c r="B20" s="48"/>
      <c r="C20" s="49"/>
      <c r="D20" s="46">
        <f t="shared" si="14"/>
      </c>
      <c r="E20" s="50"/>
      <c r="F20" s="51"/>
      <c r="G20" s="52"/>
      <c r="H20" s="53"/>
      <c r="I20" s="47">
        <f t="shared" si="15"/>
      </c>
      <c r="J20" s="53"/>
      <c r="K20" s="51"/>
      <c r="L20" s="51"/>
      <c r="M20" s="53"/>
      <c r="N20" s="52"/>
      <c r="O20" s="54">
        <f t="shared" si="9"/>
      </c>
      <c r="P20" s="55">
        <f t="shared" si="16"/>
      </c>
      <c r="U20">
        <f t="shared" si="0"/>
      </c>
      <c r="V20" s="7">
        <f t="shared" si="1"/>
      </c>
      <c r="W20" s="9">
        <f t="shared" si="2"/>
      </c>
      <c r="X20" s="7">
        <f t="shared" si="3"/>
      </c>
      <c r="Y20" s="10" t="str">
        <f t="shared" si="10"/>
        <v>intervento?</v>
      </c>
      <c r="Z20" s="10" t="e">
        <f t="shared" si="4"/>
        <v>#VALUE!</v>
      </c>
      <c r="AA20" s="11" t="e">
        <f t="shared" si="5"/>
        <v>#VALUE!</v>
      </c>
      <c r="AB20" s="12" t="e">
        <f t="shared" si="11"/>
        <v>#VALUE!</v>
      </c>
      <c r="AC20" s="8" t="str">
        <f t="shared" si="17"/>
        <v>a</v>
      </c>
      <c r="AD20" s="13">
        <f t="shared" si="12"/>
        <v>0</v>
      </c>
      <c r="AE20" s="14">
        <f t="shared" si="7"/>
      </c>
      <c r="AF20" s="15">
        <f t="shared" si="13"/>
      </c>
      <c r="AG20" s="16" t="str">
        <f t="shared" si="8"/>
        <v>inserire dati?</v>
      </c>
      <c r="AJ20" s="21" t="s">
        <v>88</v>
      </c>
    </row>
    <row r="21" spans="1:36" ht="18" customHeight="1">
      <c r="A21" s="7">
        <v>19</v>
      </c>
      <c r="B21" s="48"/>
      <c r="C21" s="49"/>
      <c r="D21" s="46">
        <f t="shared" si="14"/>
      </c>
      <c r="E21" s="50"/>
      <c r="F21" s="51"/>
      <c r="G21" s="52"/>
      <c r="H21" s="53"/>
      <c r="I21" s="47">
        <f t="shared" si="15"/>
      </c>
      <c r="J21" s="53"/>
      <c r="K21" s="51"/>
      <c r="L21" s="51"/>
      <c r="M21" s="53"/>
      <c r="N21" s="52"/>
      <c r="O21" s="54">
        <f t="shared" si="9"/>
      </c>
      <c r="P21" s="55">
        <f t="shared" si="16"/>
      </c>
      <c r="U21">
        <f t="shared" si="0"/>
      </c>
      <c r="V21" s="7">
        <f t="shared" si="1"/>
      </c>
      <c r="W21" s="9">
        <f t="shared" si="2"/>
      </c>
      <c r="X21" s="7">
        <f t="shared" si="3"/>
      </c>
      <c r="Y21" s="10" t="str">
        <f t="shared" si="10"/>
        <v>intervento?</v>
      </c>
      <c r="Z21" s="10" t="e">
        <f t="shared" si="4"/>
        <v>#VALUE!</v>
      </c>
      <c r="AA21" s="11" t="e">
        <f t="shared" si="5"/>
        <v>#VALUE!</v>
      </c>
      <c r="AB21" s="12" t="e">
        <f t="shared" si="11"/>
        <v>#VALUE!</v>
      </c>
      <c r="AC21" s="8" t="str">
        <f t="shared" si="17"/>
        <v>a</v>
      </c>
      <c r="AD21" s="13">
        <f t="shared" si="12"/>
        <v>0</v>
      </c>
      <c r="AE21" s="14">
        <f t="shared" si="7"/>
      </c>
      <c r="AF21" s="15">
        <f t="shared" si="13"/>
      </c>
      <c r="AG21" s="16" t="str">
        <f t="shared" si="8"/>
        <v>inserire dati?</v>
      </c>
      <c r="AJ21" s="22" t="s">
        <v>29</v>
      </c>
    </row>
    <row r="22" spans="1:36" ht="18" customHeight="1">
      <c r="A22" s="7">
        <v>20</v>
      </c>
      <c r="B22" s="48"/>
      <c r="C22" s="49"/>
      <c r="D22" s="46">
        <f t="shared" si="14"/>
      </c>
      <c r="E22" s="50"/>
      <c r="F22" s="51"/>
      <c r="G22" s="52"/>
      <c r="H22" s="53"/>
      <c r="I22" s="47">
        <f t="shared" si="15"/>
      </c>
      <c r="J22" s="53"/>
      <c r="K22" s="51"/>
      <c r="L22" s="51"/>
      <c r="M22" s="53"/>
      <c r="N22" s="52"/>
      <c r="O22" s="54">
        <f t="shared" si="9"/>
      </c>
      <c r="P22" s="55">
        <f t="shared" si="16"/>
      </c>
      <c r="U22">
        <f t="shared" si="0"/>
      </c>
      <c r="V22" s="7">
        <f t="shared" si="1"/>
      </c>
      <c r="W22" s="9">
        <f t="shared" si="2"/>
      </c>
      <c r="X22" s="7">
        <f t="shared" si="3"/>
      </c>
      <c r="Y22" s="10" t="str">
        <f t="shared" si="10"/>
        <v>intervento?</v>
      </c>
      <c r="Z22" s="10" t="e">
        <f t="shared" si="4"/>
        <v>#VALUE!</v>
      </c>
      <c r="AA22" s="11" t="e">
        <f t="shared" si="5"/>
        <v>#VALUE!</v>
      </c>
      <c r="AB22" s="12" t="e">
        <f t="shared" si="11"/>
        <v>#VALUE!</v>
      </c>
      <c r="AC22" s="8" t="str">
        <f t="shared" si="17"/>
        <v>a</v>
      </c>
      <c r="AD22" s="13">
        <f t="shared" si="12"/>
        <v>0</v>
      </c>
      <c r="AE22" s="14">
        <f t="shared" si="7"/>
      </c>
      <c r="AF22" s="15">
        <f t="shared" si="13"/>
      </c>
      <c r="AG22" s="16" t="str">
        <f t="shared" si="8"/>
        <v>inserire dati?</v>
      </c>
      <c r="AJ22" s="23" t="s">
        <v>47</v>
      </c>
    </row>
    <row r="23" spans="1:33" ht="18" customHeight="1">
      <c r="A23" s="7">
        <v>21</v>
      </c>
      <c r="B23" s="48"/>
      <c r="C23" s="49"/>
      <c r="D23" s="46">
        <f t="shared" si="14"/>
      </c>
      <c r="E23" s="50"/>
      <c r="F23" s="51"/>
      <c r="G23" s="52"/>
      <c r="H23" s="53"/>
      <c r="I23" s="47">
        <f t="shared" si="15"/>
      </c>
      <c r="J23" s="53"/>
      <c r="K23" s="51"/>
      <c r="L23" s="51"/>
      <c r="M23" s="53"/>
      <c r="N23" s="52"/>
      <c r="O23" s="54">
        <f t="shared" si="9"/>
      </c>
      <c r="P23" s="55">
        <f t="shared" si="16"/>
      </c>
      <c r="U23">
        <f t="shared" si="0"/>
      </c>
      <c r="V23" s="7">
        <f t="shared" si="1"/>
      </c>
      <c r="W23" s="9">
        <f t="shared" si="2"/>
      </c>
      <c r="X23" s="7">
        <f t="shared" si="3"/>
      </c>
      <c r="Y23" s="10" t="str">
        <f t="shared" si="10"/>
        <v>intervento?</v>
      </c>
      <c r="Z23" s="10" t="e">
        <f t="shared" si="4"/>
        <v>#VALUE!</v>
      </c>
      <c r="AA23" s="11" t="e">
        <f t="shared" si="5"/>
        <v>#VALUE!</v>
      </c>
      <c r="AB23" s="12" t="e">
        <f t="shared" si="11"/>
        <v>#VALUE!</v>
      </c>
      <c r="AC23" s="8" t="str">
        <f t="shared" si="17"/>
        <v>a</v>
      </c>
      <c r="AD23" s="13">
        <f t="shared" si="12"/>
        <v>0</v>
      </c>
      <c r="AE23" s="14">
        <f t="shared" si="7"/>
      </c>
      <c r="AF23" s="15">
        <f t="shared" si="13"/>
      </c>
      <c r="AG23" s="16" t="str">
        <f t="shared" si="8"/>
        <v>inserire dati?</v>
      </c>
    </row>
    <row r="24" spans="1:33" ht="18" customHeight="1">
      <c r="A24" s="7">
        <v>22</v>
      </c>
      <c r="B24" s="48"/>
      <c r="C24" s="49"/>
      <c r="D24" s="46">
        <f t="shared" si="14"/>
      </c>
      <c r="E24" s="50"/>
      <c r="F24" s="51"/>
      <c r="G24" s="52"/>
      <c r="H24" s="53"/>
      <c r="I24" s="47">
        <f t="shared" si="15"/>
      </c>
      <c r="J24" s="53"/>
      <c r="K24" s="51"/>
      <c r="L24" s="51"/>
      <c r="M24" s="53"/>
      <c r="N24" s="52"/>
      <c r="O24" s="54">
        <f t="shared" si="9"/>
      </c>
      <c r="P24" s="55">
        <f t="shared" si="16"/>
      </c>
      <c r="U24">
        <f t="shared" si="0"/>
      </c>
      <c r="V24" s="7">
        <f t="shared" si="1"/>
      </c>
      <c r="W24" s="9">
        <f t="shared" si="2"/>
      </c>
      <c r="X24" s="7">
        <f t="shared" si="3"/>
      </c>
      <c r="Y24" s="10" t="str">
        <f t="shared" si="10"/>
        <v>intervento?</v>
      </c>
      <c r="Z24" s="10" t="e">
        <f t="shared" si="4"/>
        <v>#VALUE!</v>
      </c>
      <c r="AA24" s="11" t="e">
        <f t="shared" si="5"/>
        <v>#VALUE!</v>
      </c>
      <c r="AB24" s="12" t="e">
        <f t="shared" si="11"/>
        <v>#VALUE!</v>
      </c>
      <c r="AC24" s="8" t="str">
        <f t="shared" si="17"/>
        <v>a</v>
      </c>
      <c r="AD24" s="13">
        <f t="shared" si="12"/>
        <v>0</v>
      </c>
      <c r="AE24" s="14">
        <f t="shared" si="7"/>
      </c>
      <c r="AF24" s="15">
        <f t="shared" si="13"/>
      </c>
      <c r="AG24" s="16" t="str">
        <f t="shared" si="8"/>
        <v>inserire dati?</v>
      </c>
    </row>
    <row r="25" spans="1:36" ht="18" customHeight="1">
      <c r="A25" s="7">
        <v>23</v>
      </c>
      <c r="B25" s="48"/>
      <c r="C25" s="49"/>
      <c r="D25" s="46">
        <f t="shared" si="14"/>
      </c>
      <c r="E25" s="50"/>
      <c r="F25" s="51"/>
      <c r="G25" s="52"/>
      <c r="H25" s="53"/>
      <c r="I25" s="47">
        <f t="shared" si="15"/>
      </c>
      <c r="J25" s="53"/>
      <c r="K25" s="51"/>
      <c r="L25" s="51"/>
      <c r="M25" s="53"/>
      <c r="N25" s="52"/>
      <c r="O25" s="54">
        <f t="shared" si="9"/>
      </c>
      <c r="P25" s="55">
        <f t="shared" si="16"/>
      </c>
      <c r="U25">
        <f t="shared" si="0"/>
      </c>
      <c r="V25" s="7">
        <f t="shared" si="1"/>
      </c>
      <c r="W25" s="9">
        <f t="shared" si="2"/>
      </c>
      <c r="X25" s="7">
        <f t="shared" si="3"/>
      </c>
      <c r="Y25" s="10" t="str">
        <f t="shared" si="10"/>
        <v>intervento?</v>
      </c>
      <c r="Z25" s="10" t="e">
        <f t="shared" si="4"/>
        <v>#VALUE!</v>
      </c>
      <c r="AA25" s="11" t="e">
        <f t="shared" si="5"/>
        <v>#VALUE!</v>
      </c>
      <c r="AB25" s="12" t="e">
        <f t="shared" si="11"/>
        <v>#VALUE!</v>
      </c>
      <c r="AC25" s="8" t="str">
        <f t="shared" si="17"/>
        <v>a</v>
      </c>
      <c r="AD25" s="13">
        <f t="shared" si="12"/>
        <v>0</v>
      </c>
      <c r="AE25" s="14">
        <f t="shared" si="7"/>
      </c>
      <c r="AF25" s="15">
        <f t="shared" si="13"/>
      </c>
      <c r="AG25" s="16" t="str">
        <f t="shared" si="8"/>
        <v>inserire dati?</v>
      </c>
      <c r="AJ25" s="21" t="s">
        <v>50</v>
      </c>
    </row>
    <row r="26" spans="1:36" ht="18" customHeight="1">
      <c r="A26" s="7">
        <v>24</v>
      </c>
      <c r="B26" s="48"/>
      <c r="C26" s="49"/>
      <c r="D26" s="46">
        <f t="shared" si="14"/>
      </c>
      <c r="E26" s="50"/>
      <c r="F26" s="51"/>
      <c r="G26" s="52"/>
      <c r="H26" s="53"/>
      <c r="I26" s="47">
        <f t="shared" si="15"/>
      </c>
      <c r="J26" s="53"/>
      <c r="K26" s="51"/>
      <c r="L26" s="51"/>
      <c r="M26" s="53"/>
      <c r="N26" s="52"/>
      <c r="O26" s="54">
        <f t="shared" si="9"/>
      </c>
      <c r="P26" s="55">
        <f t="shared" si="16"/>
      </c>
      <c r="U26">
        <f t="shared" si="0"/>
      </c>
      <c r="V26" s="7">
        <f t="shared" si="1"/>
      </c>
      <c r="W26" s="9">
        <f t="shared" si="2"/>
      </c>
      <c r="X26" s="7">
        <f t="shared" si="3"/>
      </c>
      <c r="Y26" s="10" t="str">
        <f t="shared" si="10"/>
        <v>intervento?</v>
      </c>
      <c r="Z26" s="10" t="e">
        <f t="shared" si="4"/>
        <v>#VALUE!</v>
      </c>
      <c r="AA26" s="11" t="e">
        <f t="shared" si="5"/>
        <v>#VALUE!</v>
      </c>
      <c r="AB26" s="12" t="e">
        <f t="shared" si="11"/>
        <v>#VALUE!</v>
      </c>
      <c r="AC26" s="8" t="str">
        <f t="shared" si="17"/>
        <v>a</v>
      </c>
      <c r="AD26" s="13">
        <f t="shared" si="12"/>
        <v>0</v>
      </c>
      <c r="AE26" s="14">
        <f t="shared" si="7"/>
      </c>
      <c r="AF26" s="15">
        <f t="shared" si="13"/>
      </c>
      <c r="AG26" s="16" t="str">
        <f t="shared" si="8"/>
        <v>inserire dati?</v>
      </c>
      <c r="AJ26" s="23" t="s">
        <v>51</v>
      </c>
    </row>
    <row r="27" spans="1:33" ht="18" customHeight="1">
      <c r="A27" s="7">
        <v>25</v>
      </c>
      <c r="B27" s="48"/>
      <c r="C27" s="49"/>
      <c r="D27" s="46">
        <f t="shared" si="14"/>
      </c>
      <c r="E27" s="50"/>
      <c r="F27" s="51"/>
      <c r="G27" s="52"/>
      <c r="H27" s="53"/>
      <c r="I27" s="47">
        <f t="shared" si="15"/>
      </c>
      <c r="J27" s="53"/>
      <c r="K27" s="51"/>
      <c r="L27" s="51"/>
      <c r="M27" s="53"/>
      <c r="N27" s="52"/>
      <c r="O27" s="54">
        <f t="shared" si="9"/>
      </c>
      <c r="P27" s="55">
        <f t="shared" si="16"/>
      </c>
      <c r="U27">
        <f t="shared" si="0"/>
      </c>
      <c r="V27" s="7">
        <f t="shared" si="1"/>
      </c>
      <c r="W27" s="9">
        <f t="shared" si="2"/>
      </c>
      <c r="X27" s="7">
        <f t="shared" si="3"/>
      </c>
      <c r="Y27" s="10" t="str">
        <f t="shared" si="10"/>
        <v>intervento?</v>
      </c>
      <c r="Z27" s="10" t="e">
        <f t="shared" si="4"/>
        <v>#VALUE!</v>
      </c>
      <c r="AA27" s="11" t="e">
        <f t="shared" si="5"/>
        <v>#VALUE!</v>
      </c>
      <c r="AB27" s="12" t="e">
        <f t="shared" si="11"/>
        <v>#VALUE!</v>
      </c>
      <c r="AC27" s="8" t="str">
        <f t="shared" si="17"/>
        <v>a</v>
      </c>
      <c r="AD27" s="13">
        <f t="shared" si="12"/>
        <v>0</v>
      </c>
      <c r="AE27" s="14">
        <f t="shared" si="7"/>
      </c>
      <c r="AF27" s="15">
        <f t="shared" si="13"/>
      </c>
      <c r="AG27" s="16" t="str">
        <f t="shared" si="8"/>
        <v>inserire dati?</v>
      </c>
    </row>
    <row r="28" spans="1:33" ht="18" customHeight="1">
      <c r="A28" s="7">
        <v>26</v>
      </c>
      <c r="B28" s="48"/>
      <c r="C28" s="49"/>
      <c r="D28" s="46">
        <f t="shared" si="14"/>
      </c>
      <c r="E28" s="50"/>
      <c r="F28" s="51"/>
      <c r="G28" s="52"/>
      <c r="H28" s="53"/>
      <c r="I28" s="47">
        <f t="shared" si="15"/>
      </c>
      <c r="J28" s="53"/>
      <c r="K28" s="51"/>
      <c r="L28" s="51"/>
      <c r="M28" s="53"/>
      <c r="N28" s="52"/>
      <c r="O28" s="54">
        <f t="shared" si="9"/>
      </c>
      <c r="P28" s="55">
        <f t="shared" si="16"/>
      </c>
      <c r="U28">
        <f t="shared" si="0"/>
      </c>
      <c r="V28" s="7">
        <f t="shared" si="1"/>
      </c>
      <c r="W28" s="9">
        <f t="shared" si="2"/>
      </c>
      <c r="X28" s="7">
        <f t="shared" si="3"/>
      </c>
      <c r="Y28" s="10" t="str">
        <f t="shared" si="10"/>
        <v>intervento?</v>
      </c>
      <c r="Z28" s="10" t="e">
        <f t="shared" si="4"/>
        <v>#VALUE!</v>
      </c>
      <c r="AA28" s="11" t="e">
        <f t="shared" si="5"/>
        <v>#VALUE!</v>
      </c>
      <c r="AB28" s="12" t="e">
        <f t="shared" si="11"/>
        <v>#VALUE!</v>
      </c>
      <c r="AC28" s="8" t="str">
        <f t="shared" si="17"/>
        <v>a</v>
      </c>
      <c r="AD28" s="13">
        <f t="shared" si="12"/>
        <v>0</v>
      </c>
      <c r="AE28" s="14">
        <f t="shared" si="7"/>
      </c>
      <c r="AF28" s="15">
        <f t="shared" si="13"/>
      </c>
      <c r="AG28" s="16" t="str">
        <f t="shared" si="8"/>
        <v>inserire dati?</v>
      </c>
    </row>
    <row r="29" spans="1:36" ht="18" customHeight="1">
      <c r="A29" s="7">
        <v>27</v>
      </c>
      <c r="B29" s="48"/>
      <c r="C29" s="49"/>
      <c r="D29" s="46">
        <f t="shared" si="14"/>
      </c>
      <c r="E29" s="50"/>
      <c r="F29" s="51"/>
      <c r="G29" s="52"/>
      <c r="H29" s="53"/>
      <c r="I29" s="47">
        <f t="shared" si="15"/>
      </c>
      <c r="J29" s="53"/>
      <c r="K29" s="51"/>
      <c r="L29" s="51"/>
      <c r="M29" s="53"/>
      <c r="N29" s="52"/>
      <c r="O29" s="54">
        <f t="shared" si="9"/>
      </c>
      <c r="P29" s="55">
        <f t="shared" si="16"/>
      </c>
      <c r="U29">
        <f t="shared" si="0"/>
      </c>
      <c r="V29" s="7">
        <f t="shared" si="1"/>
      </c>
      <c r="W29" s="9">
        <f t="shared" si="2"/>
      </c>
      <c r="X29" s="7">
        <f t="shared" si="3"/>
      </c>
      <c r="Y29" s="10" t="str">
        <f t="shared" si="10"/>
        <v>intervento?</v>
      </c>
      <c r="Z29" s="10" t="e">
        <f t="shared" si="4"/>
        <v>#VALUE!</v>
      </c>
      <c r="AA29" s="11" t="e">
        <f t="shared" si="5"/>
        <v>#VALUE!</v>
      </c>
      <c r="AB29" s="12" t="e">
        <f t="shared" si="11"/>
        <v>#VALUE!</v>
      </c>
      <c r="AC29" s="8" t="str">
        <f t="shared" si="17"/>
        <v>a</v>
      </c>
      <c r="AD29" s="13">
        <f t="shared" si="12"/>
        <v>0</v>
      </c>
      <c r="AE29" s="14">
        <f t="shared" si="7"/>
      </c>
      <c r="AF29" s="15">
        <f t="shared" si="13"/>
      </c>
      <c r="AG29" s="16" t="str">
        <f t="shared" si="8"/>
        <v>inserire dati?</v>
      </c>
      <c r="AJ29" s="21" t="s">
        <v>31</v>
      </c>
    </row>
    <row r="30" spans="1:36" ht="18" customHeight="1">
      <c r="A30" s="7">
        <v>28</v>
      </c>
      <c r="B30" s="48"/>
      <c r="C30" s="49"/>
      <c r="D30" s="46">
        <f t="shared" si="14"/>
      </c>
      <c r="E30" s="50"/>
      <c r="F30" s="51"/>
      <c r="G30" s="52"/>
      <c r="H30" s="53"/>
      <c r="I30" s="47">
        <f t="shared" si="15"/>
      </c>
      <c r="J30" s="53"/>
      <c r="K30" s="51"/>
      <c r="L30" s="51"/>
      <c r="M30" s="53"/>
      <c r="N30" s="52"/>
      <c r="O30" s="54">
        <f t="shared" si="9"/>
      </c>
      <c r="P30" s="55">
        <f t="shared" si="16"/>
      </c>
      <c r="U30">
        <f t="shared" si="0"/>
      </c>
      <c r="V30" s="7">
        <f t="shared" si="1"/>
      </c>
      <c r="W30" s="9">
        <f t="shared" si="2"/>
      </c>
      <c r="X30" s="7">
        <f t="shared" si="3"/>
      </c>
      <c r="Y30" s="10" t="str">
        <f t="shared" si="10"/>
        <v>intervento?</v>
      </c>
      <c r="Z30" s="10" t="e">
        <f t="shared" si="4"/>
        <v>#VALUE!</v>
      </c>
      <c r="AA30" s="11" t="e">
        <f t="shared" si="5"/>
        <v>#VALUE!</v>
      </c>
      <c r="AB30" s="12" t="e">
        <f t="shared" si="11"/>
        <v>#VALUE!</v>
      </c>
      <c r="AC30" s="8" t="str">
        <f t="shared" si="17"/>
        <v>a</v>
      </c>
      <c r="AD30" s="13">
        <f t="shared" si="12"/>
        <v>0</v>
      </c>
      <c r="AE30" s="14">
        <f t="shared" si="7"/>
      </c>
      <c r="AF30" s="15">
        <f t="shared" si="13"/>
      </c>
      <c r="AG30" s="16" t="str">
        <f t="shared" si="8"/>
        <v>inserire dati?</v>
      </c>
      <c r="AJ30" s="22" t="s">
        <v>35</v>
      </c>
    </row>
    <row r="31" spans="1:36" ht="18" customHeight="1">
      <c r="A31" s="7">
        <v>29</v>
      </c>
      <c r="B31" s="48"/>
      <c r="C31" s="49"/>
      <c r="D31" s="46">
        <f t="shared" si="14"/>
      </c>
      <c r="E31" s="50"/>
      <c r="F31" s="51"/>
      <c r="G31" s="52"/>
      <c r="H31" s="53"/>
      <c r="I31" s="47">
        <f t="shared" si="15"/>
      </c>
      <c r="J31" s="53"/>
      <c r="K31" s="51"/>
      <c r="L31" s="51"/>
      <c r="M31" s="53"/>
      <c r="N31" s="52"/>
      <c r="O31" s="54">
        <f t="shared" si="9"/>
      </c>
      <c r="P31" s="55">
        <f t="shared" si="16"/>
      </c>
      <c r="U31">
        <f t="shared" si="0"/>
      </c>
      <c r="V31" s="7">
        <f t="shared" si="1"/>
      </c>
      <c r="W31" s="9">
        <f t="shared" si="2"/>
      </c>
      <c r="X31" s="7">
        <f t="shared" si="3"/>
      </c>
      <c r="Y31" s="10" t="str">
        <f t="shared" si="10"/>
        <v>intervento?</v>
      </c>
      <c r="Z31" s="10" t="e">
        <f t="shared" si="4"/>
        <v>#VALUE!</v>
      </c>
      <c r="AA31" s="11" t="e">
        <f t="shared" si="5"/>
        <v>#VALUE!</v>
      </c>
      <c r="AB31" s="12" t="e">
        <f t="shared" si="11"/>
        <v>#VALUE!</v>
      </c>
      <c r="AC31" s="8" t="str">
        <f t="shared" si="17"/>
        <v>a</v>
      </c>
      <c r="AD31" s="13">
        <f t="shared" si="12"/>
        <v>0</v>
      </c>
      <c r="AE31" s="14">
        <f t="shared" si="7"/>
      </c>
      <c r="AF31" s="15">
        <f t="shared" si="13"/>
      </c>
      <c r="AG31" s="16" t="str">
        <f t="shared" si="8"/>
        <v>inserire dati?</v>
      </c>
      <c r="AJ31" s="23" t="s">
        <v>39</v>
      </c>
    </row>
    <row r="32" spans="1:33" ht="18" customHeight="1">
      <c r="A32" s="7">
        <v>30</v>
      </c>
      <c r="B32" s="48"/>
      <c r="C32" s="49"/>
      <c r="D32" s="46">
        <f t="shared" si="14"/>
      </c>
      <c r="E32" s="50"/>
      <c r="F32" s="51"/>
      <c r="G32" s="52"/>
      <c r="H32" s="53"/>
      <c r="I32" s="47">
        <f t="shared" si="15"/>
      </c>
      <c r="J32" s="53"/>
      <c r="K32" s="51"/>
      <c r="L32" s="51"/>
      <c r="M32" s="53"/>
      <c r="N32" s="52"/>
      <c r="O32" s="54">
        <f t="shared" si="9"/>
      </c>
      <c r="P32" s="55">
        <f t="shared" si="16"/>
      </c>
      <c r="U32">
        <f t="shared" si="0"/>
      </c>
      <c r="V32" s="7">
        <f t="shared" si="1"/>
      </c>
      <c r="W32" s="9">
        <f t="shared" si="2"/>
      </c>
      <c r="X32" s="7">
        <f t="shared" si="3"/>
      </c>
      <c r="Y32" s="10" t="str">
        <f t="shared" si="10"/>
        <v>intervento?</v>
      </c>
      <c r="Z32" s="10" t="e">
        <f t="shared" si="4"/>
        <v>#VALUE!</v>
      </c>
      <c r="AA32" s="11" t="e">
        <f t="shared" si="5"/>
        <v>#VALUE!</v>
      </c>
      <c r="AB32" s="12" t="e">
        <f t="shared" si="11"/>
        <v>#VALUE!</v>
      </c>
      <c r="AC32" s="8" t="str">
        <f t="shared" si="17"/>
        <v>a</v>
      </c>
      <c r="AD32" s="13">
        <f t="shared" si="12"/>
        <v>0</v>
      </c>
      <c r="AE32" s="14">
        <f t="shared" si="7"/>
      </c>
      <c r="AF32" s="15">
        <f t="shared" si="13"/>
      </c>
      <c r="AG32" s="16" t="str">
        <f t="shared" si="8"/>
        <v>inserire dati?</v>
      </c>
    </row>
    <row r="33" spans="1:33" ht="18" customHeight="1">
      <c r="A33" s="7">
        <v>31</v>
      </c>
      <c r="B33" s="48"/>
      <c r="C33" s="49"/>
      <c r="D33" s="46">
        <f t="shared" si="14"/>
      </c>
      <c r="E33" s="50"/>
      <c r="F33" s="51"/>
      <c r="G33" s="52"/>
      <c r="H33" s="53"/>
      <c r="I33" s="47">
        <f t="shared" si="15"/>
      </c>
      <c r="J33" s="53"/>
      <c r="K33" s="51"/>
      <c r="L33" s="51"/>
      <c r="M33" s="53"/>
      <c r="N33" s="52"/>
      <c r="O33" s="54">
        <f t="shared" si="9"/>
      </c>
      <c r="P33" s="55">
        <f t="shared" si="16"/>
      </c>
      <c r="U33">
        <f aca="true" t="shared" si="18" ref="U33:U96">IF(C33="","",SUMIF($AJ$4:$AJ$17,C33,$AK$4:$AK$17))</f>
      </c>
      <c r="V33" s="7">
        <f aca="true" t="shared" si="19" ref="V33:V96">IF(H33="si",0.3,IF(H33="no",0,""))</f>
      </c>
      <c r="W33" s="9">
        <f t="shared" si="2"/>
      </c>
      <c r="X33" s="7">
        <f aca="true" t="shared" si="20" ref="X33:X96">IF(J33="si",0.5,IF(J33="no",0,""))</f>
      </c>
      <c r="Y33" s="10" t="str">
        <f aca="true" t="shared" si="21" ref="Y33:Y96">IF(N33="","intervento?",IF(N33="rafforzamento locale",SUM(L33*20000+M33*10000),IF(N33="miglioramento sismico",SUM(L33*30000+M33*15000),IF(N33="demolizione e ricostruzione",SUM(L33*40000+M33*20000),"intervento?"))))</f>
        <v>intervento?</v>
      </c>
      <c r="Z33" s="10" t="e">
        <f t="shared" si="4"/>
        <v>#VALUE!</v>
      </c>
      <c r="AA33" s="11" t="e">
        <f aca="true" t="shared" si="22" ref="AA33:AA96">SUM(Z33-Y33)</f>
        <v>#VALUE!</v>
      </c>
      <c r="AB33" s="12" t="e">
        <f t="shared" si="11"/>
        <v>#VALUE!</v>
      </c>
      <c r="AC33" s="8" t="str">
        <f t="shared" si="17"/>
        <v>a</v>
      </c>
      <c r="AD33" s="13">
        <f t="shared" si="12"/>
        <v>0</v>
      </c>
      <c r="AE33" s="14">
        <f aca="true" t="shared" si="23" ref="AE33:AE96">IF(ISERROR(Z33),"",SUM(Z33))</f>
      </c>
      <c r="AF33" s="15">
        <f aca="true" t="shared" si="24" ref="AF33:AF96">IF(OR(AG33="inserire dati?"),"",AG33)</f>
      </c>
      <c r="AG33" s="16" t="str">
        <f t="shared" si="8"/>
        <v>inserire dati?</v>
      </c>
    </row>
    <row r="34" spans="1:36" ht="18" customHeight="1">
      <c r="A34" s="7">
        <v>32</v>
      </c>
      <c r="B34" s="48"/>
      <c r="C34" s="49"/>
      <c r="D34" s="46">
        <f t="shared" si="14"/>
      </c>
      <c r="E34" s="50"/>
      <c r="F34" s="51"/>
      <c r="G34" s="52"/>
      <c r="H34" s="53"/>
      <c r="I34" s="47">
        <f t="shared" si="15"/>
      </c>
      <c r="J34" s="53"/>
      <c r="K34" s="51"/>
      <c r="L34" s="51"/>
      <c r="M34" s="53"/>
      <c r="N34" s="52"/>
      <c r="O34" s="54">
        <f t="shared" si="9"/>
      </c>
      <c r="P34" s="55">
        <f t="shared" si="16"/>
      </c>
      <c r="U34">
        <f t="shared" si="18"/>
      </c>
      <c r="V34" s="7">
        <f t="shared" si="19"/>
      </c>
      <c r="W34" s="9">
        <f t="shared" si="2"/>
      </c>
      <c r="X34" s="7">
        <f t="shared" si="20"/>
      </c>
      <c r="Y34" s="10" t="str">
        <f t="shared" si="21"/>
        <v>intervento?</v>
      </c>
      <c r="Z34" s="10" t="e">
        <f t="shared" si="4"/>
        <v>#VALUE!</v>
      </c>
      <c r="AA34" s="11" t="e">
        <f t="shared" si="22"/>
        <v>#VALUE!</v>
      </c>
      <c r="AB34" s="12" t="e">
        <f t="shared" si="11"/>
        <v>#VALUE!</v>
      </c>
      <c r="AC34" s="8" t="str">
        <f t="shared" si="17"/>
        <v>a</v>
      </c>
      <c r="AD34" s="13">
        <f t="shared" si="12"/>
        <v>0</v>
      </c>
      <c r="AE34" s="14">
        <f t="shared" si="23"/>
      </c>
      <c r="AF34" s="15">
        <f t="shared" si="24"/>
      </c>
      <c r="AG34" s="16" t="str">
        <f t="shared" si="8"/>
        <v>inserire dati?</v>
      </c>
      <c r="AJ34" s="21" t="s">
        <v>34</v>
      </c>
    </row>
    <row r="35" spans="1:36" ht="15.75">
      <c r="A35" s="7">
        <v>33</v>
      </c>
      <c r="B35" s="48"/>
      <c r="C35" s="49"/>
      <c r="D35" s="46">
        <f t="shared" si="14"/>
      </c>
      <c r="E35" s="50"/>
      <c r="F35" s="51"/>
      <c r="G35" s="52"/>
      <c r="H35" s="53"/>
      <c r="I35" s="47">
        <f t="shared" si="15"/>
      </c>
      <c r="J35" s="53"/>
      <c r="K35" s="51"/>
      <c r="L35" s="51"/>
      <c r="M35" s="53"/>
      <c r="N35" s="52"/>
      <c r="O35" s="54">
        <f t="shared" si="9"/>
      </c>
      <c r="P35" s="55">
        <f t="shared" si="16"/>
      </c>
      <c r="T35" s="24"/>
      <c r="U35">
        <f t="shared" si="18"/>
      </c>
      <c r="V35" s="7">
        <f t="shared" si="19"/>
      </c>
      <c r="W35" s="9">
        <f t="shared" si="2"/>
      </c>
      <c r="X35" s="7">
        <f t="shared" si="20"/>
      </c>
      <c r="Y35" s="10" t="str">
        <f t="shared" si="21"/>
        <v>intervento?</v>
      </c>
      <c r="Z35" s="10" t="e">
        <f aca="true" t="shared" si="25" ref="Z35:Z66">MINA(Y35,IF(N35="rafforzamento locale",E35*100,IF(N35="miglioramento sismico",E35*150,IF(N35="demolizione e ricostruzione",E35*200,""))))</f>
        <v>#VALUE!</v>
      </c>
      <c r="AA35" s="11" t="e">
        <f t="shared" si="22"/>
        <v>#VALUE!</v>
      </c>
      <c r="AB35" s="12" t="e">
        <f t="shared" si="11"/>
        <v>#VALUE!</v>
      </c>
      <c r="AC35" s="8" t="str">
        <f t="shared" si="17"/>
        <v>a</v>
      </c>
      <c r="AD35" s="13">
        <f t="shared" si="12"/>
        <v>0</v>
      </c>
      <c r="AE35" s="14">
        <f t="shared" si="23"/>
      </c>
      <c r="AF35" s="15">
        <f t="shared" si="24"/>
      </c>
      <c r="AG35" s="16" t="str">
        <f aca="true" t="shared" si="26" ref="AG35:AG66">IF(OR(W35="",X35="",V35=""),"inserire dati?",ROUND((AB35*AD35)*((1+W35+X35+V35)),0))</f>
        <v>inserire dati?</v>
      </c>
      <c r="AJ35" s="23" t="s">
        <v>30</v>
      </c>
    </row>
    <row r="36" spans="1:33" ht="15.75">
      <c r="A36" s="7">
        <v>34</v>
      </c>
      <c r="B36" s="48"/>
      <c r="C36" s="49"/>
      <c r="D36" s="46">
        <f t="shared" si="14"/>
      </c>
      <c r="E36" s="50"/>
      <c r="F36" s="51"/>
      <c r="G36" s="52"/>
      <c r="H36" s="53"/>
      <c r="I36" s="47">
        <f t="shared" si="15"/>
      </c>
      <c r="J36" s="53"/>
      <c r="K36" s="51"/>
      <c r="L36" s="51"/>
      <c r="M36" s="53"/>
      <c r="N36" s="52"/>
      <c r="O36" s="54">
        <f t="shared" si="9"/>
      </c>
      <c r="P36" s="55">
        <f t="shared" si="16"/>
      </c>
      <c r="U36">
        <f t="shared" si="18"/>
      </c>
      <c r="V36" s="7">
        <f t="shared" si="19"/>
      </c>
      <c r="W36" s="9">
        <f t="shared" si="2"/>
      </c>
      <c r="X36" s="7">
        <f t="shared" si="20"/>
      </c>
      <c r="Y36" s="10" t="str">
        <f t="shared" si="21"/>
        <v>intervento?</v>
      </c>
      <c r="Z36" s="10" t="e">
        <f t="shared" si="25"/>
        <v>#VALUE!</v>
      </c>
      <c r="AA36" s="11" t="e">
        <f t="shared" si="22"/>
        <v>#VALUE!</v>
      </c>
      <c r="AB36" s="12" t="e">
        <f aca="true" t="shared" si="27" ref="AB36:AB67">MIN(200000*U36*K36/AE36,100)</f>
        <v>#VALUE!</v>
      </c>
      <c r="AC36" s="8" t="str">
        <f t="shared" si="17"/>
        <v>a</v>
      </c>
      <c r="AD36" s="13">
        <f t="shared" si="12"/>
        <v>0</v>
      </c>
      <c r="AE36" s="14">
        <f t="shared" si="23"/>
      </c>
      <c r="AF36" s="15">
        <f t="shared" si="24"/>
      </c>
      <c r="AG36" s="16" t="str">
        <f t="shared" si="26"/>
        <v>inserire dati?</v>
      </c>
    </row>
    <row r="37" spans="1:33" ht="16.5" thickBot="1">
      <c r="A37" s="7">
        <v>35</v>
      </c>
      <c r="B37" s="48"/>
      <c r="C37" s="49"/>
      <c r="D37" s="46">
        <f t="shared" si="14"/>
      </c>
      <c r="E37" s="50"/>
      <c r="F37" s="51"/>
      <c r="G37" s="52"/>
      <c r="H37" s="53"/>
      <c r="I37" s="47">
        <f t="shared" si="15"/>
      </c>
      <c r="J37" s="53"/>
      <c r="K37" s="51"/>
      <c r="L37" s="51"/>
      <c r="M37" s="53"/>
      <c r="N37" s="52"/>
      <c r="O37" s="54">
        <f t="shared" si="9"/>
      </c>
      <c r="P37" s="55">
        <f t="shared" si="16"/>
      </c>
      <c r="U37">
        <f t="shared" si="18"/>
      </c>
      <c r="V37" s="7">
        <f t="shared" si="19"/>
      </c>
      <c r="W37" s="9">
        <f t="shared" si="2"/>
      </c>
      <c r="X37" s="7">
        <f t="shared" si="20"/>
      </c>
      <c r="Y37" s="10" t="str">
        <f t="shared" si="21"/>
        <v>intervento?</v>
      </c>
      <c r="Z37" s="10" t="e">
        <f t="shared" si="25"/>
        <v>#VALUE!</v>
      </c>
      <c r="AA37" s="11" t="e">
        <f t="shared" si="22"/>
        <v>#VALUE!</v>
      </c>
      <c r="AB37" s="12" t="e">
        <f t="shared" si="27"/>
        <v>#VALUE!</v>
      </c>
      <c r="AC37" s="8" t="str">
        <f t="shared" si="17"/>
        <v>a</v>
      </c>
      <c r="AD37" s="13">
        <f t="shared" si="12"/>
        <v>0</v>
      </c>
      <c r="AE37" s="14">
        <f t="shared" si="23"/>
      </c>
      <c r="AF37" s="15">
        <f t="shared" si="24"/>
      </c>
      <c r="AG37" s="16" t="str">
        <f t="shared" si="26"/>
        <v>inserire dati?</v>
      </c>
    </row>
    <row r="38" spans="1:37" ht="16.5" thickBot="1">
      <c r="A38" s="7">
        <v>36</v>
      </c>
      <c r="B38" s="48"/>
      <c r="C38" s="49"/>
      <c r="D38" s="46">
        <f t="shared" si="14"/>
      </c>
      <c r="E38" s="50"/>
      <c r="F38" s="51"/>
      <c r="G38" s="52"/>
      <c r="H38" s="53"/>
      <c r="I38" s="47">
        <f t="shared" si="15"/>
      </c>
      <c r="J38" s="53"/>
      <c r="K38" s="51"/>
      <c r="L38" s="51"/>
      <c r="M38" s="53"/>
      <c r="N38" s="52"/>
      <c r="O38" s="54">
        <f t="shared" si="9"/>
      </c>
      <c r="P38" s="55">
        <f t="shared" si="16"/>
      </c>
      <c r="U38">
        <f t="shared" si="18"/>
      </c>
      <c r="V38" s="7">
        <f t="shared" si="19"/>
      </c>
      <c r="W38" s="9">
        <f t="shared" si="2"/>
      </c>
      <c r="X38" s="7">
        <f t="shared" si="20"/>
      </c>
      <c r="Y38" s="10" t="str">
        <f t="shared" si="21"/>
        <v>intervento?</v>
      </c>
      <c r="Z38" s="10" t="e">
        <f t="shared" si="25"/>
        <v>#VALUE!</v>
      </c>
      <c r="AA38" s="11" t="e">
        <f t="shared" si="22"/>
        <v>#VALUE!</v>
      </c>
      <c r="AB38" s="12" t="e">
        <f t="shared" si="27"/>
        <v>#VALUE!</v>
      </c>
      <c r="AC38" s="8" t="str">
        <f t="shared" si="17"/>
        <v>a</v>
      </c>
      <c r="AD38" s="13">
        <f t="shared" si="12"/>
        <v>0</v>
      </c>
      <c r="AE38" s="14">
        <f t="shared" si="23"/>
      </c>
      <c r="AF38" s="15">
        <f t="shared" si="24"/>
      </c>
      <c r="AG38" s="16" t="str">
        <f t="shared" si="26"/>
        <v>inserire dati?</v>
      </c>
      <c r="AJ38" s="25" t="s">
        <v>52</v>
      </c>
      <c r="AK38" s="26" t="s">
        <v>53</v>
      </c>
    </row>
    <row r="39" spans="1:37" ht="15.75">
      <c r="A39" s="7">
        <v>37</v>
      </c>
      <c r="B39" s="48"/>
      <c r="C39" s="49"/>
      <c r="D39" s="46">
        <f t="shared" si="14"/>
      </c>
      <c r="E39" s="50"/>
      <c r="F39" s="51"/>
      <c r="G39" s="52"/>
      <c r="H39" s="53"/>
      <c r="I39" s="47">
        <f t="shared" si="15"/>
      </c>
      <c r="J39" s="53"/>
      <c r="K39" s="51"/>
      <c r="L39" s="51"/>
      <c r="M39" s="53"/>
      <c r="N39" s="52"/>
      <c r="O39" s="54">
        <f t="shared" si="9"/>
      </c>
      <c r="P39" s="55">
        <f t="shared" si="16"/>
      </c>
      <c r="U39">
        <f t="shared" si="18"/>
      </c>
      <c r="V39" s="7">
        <f t="shared" si="19"/>
      </c>
      <c r="W39" s="9">
        <f t="shared" si="2"/>
      </c>
      <c r="X39" s="7">
        <f t="shared" si="20"/>
      </c>
      <c r="Y39" s="10" t="str">
        <f t="shared" si="21"/>
        <v>intervento?</v>
      </c>
      <c r="Z39" s="10" t="e">
        <f t="shared" si="25"/>
        <v>#VALUE!</v>
      </c>
      <c r="AA39" s="11" t="e">
        <f t="shared" si="22"/>
        <v>#VALUE!</v>
      </c>
      <c r="AB39" s="12" t="e">
        <f t="shared" si="27"/>
        <v>#VALUE!</v>
      </c>
      <c r="AC39" s="8" t="str">
        <f t="shared" si="17"/>
        <v>a</v>
      </c>
      <c r="AD39" s="13">
        <f t="shared" si="12"/>
        <v>0</v>
      </c>
      <c r="AE39" s="14">
        <f t="shared" si="23"/>
      </c>
      <c r="AF39" s="15">
        <f t="shared" si="24"/>
      </c>
      <c r="AG39" s="16" t="str">
        <f t="shared" si="26"/>
        <v>inserire dati?</v>
      </c>
      <c r="AJ39" s="25" t="s">
        <v>54</v>
      </c>
      <c r="AK39" s="27">
        <v>20000</v>
      </c>
    </row>
    <row r="40" spans="1:37" ht="15.75">
      <c r="A40" s="7">
        <v>38</v>
      </c>
      <c r="B40" s="48"/>
      <c r="C40" s="49"/>
      <c r="D40" s="46">
        <f t="shared" si="14"/>
      </c>
      <c r="E40" s="50"/>
      <c r="F40" s="51"/>
      <c r="G40" s="52"/>
      <c r="H40" s="53"/>
      <c r="I40" s="47">
        <f t="shared" si="15"/>
      </c>
      <c r="J40" s="53"/>
      <c r="K40" s="51"/>
      <c r="L40" s="51"/>
      <c r="M40" s="53"/>
      <c r="N40" s="52"/>
      <c r="O40" s="54">
        <f t="shared" si="9"/>
      </c>
      <c r="P40" s="55">
        <f t="shared" si="16"/>
      </c>
      <c r="U40">
        <f t="shared" si="18"/>
      </c>
      <c r="V40" s="7">
        <f t="shared" si="19"/>
      </c>
      <c r="W40" s="9">
        <f t="shared" si="2"/>
      </c>
      <c r="X40" s="7">
        <f t="shared" si="20"/>
      </c>
      <c r="Y40" s="10" t="str">
        <f t="shared" si="21"/>
        <v>intervento?</v>
      </c>
      <c r="Z40" s="10" t="e">
        <f t="shared" si="25"/>
        <v>#VALUE!</v>
      </c>
      <c r="AA40" s="11" t="e">
        <f t="shared" si="22"/>
        <v>#VALUE!</v>
      </c>
      <c r="AB40" s="12" t="e">
        <f t="shared" si="27"/>
        <v>#VALUE!</v>
      </c>
      <c r="AC40" s="8" t="str">
        <f t="shared" si="17"/>
        <v>a</v>
      </c>
      <c r="AD40" s="13">
        <f t="shared" si="12"/>
        <v>0</v>
      </c>
      <c r="AE40" s="14">
        <f t="shared" si="23"/>
      </c>
      <c r="AF40" s="15">
        <f t="shared" si="24"/>
      </c>
      <c r="AG40" s="16" t="str">
        <f t="shared" si="26"/>
        <v>inserire dati?</v>
      </c>
      <c r="AJ40" s="28" t="s">
        <v>55</v>
      </c>
      <c r="AK40" s="29">
        <v>10000</v>
      </c>
    </row>
    <row r="41" spans="1:37" ht="15.75">
      <c r="A41" s="7">
        <v>39</v>
      </c>
      <c r="B41" s="48"/>
      <c r="C41" s="49"/>
      <c r="D41" s="46">
        <f t="shared" si="14"/>
      </c>
      <c r="E41" s="50"/>
      <c r="F41" s="51"/>
      <c r="G41" s="52"/>
      <c r="H41" s="53"/>
      <c r="I41" s="47">
        <f t="shared" si="15"/>
      </c>
      <c r="J41" s="53"/>
      <c r="K41" s="51"/>
      <c r="L41" s="51"/>
      <c r="M41" s="53"/>
      <c r="N41" s="52"/>
      <c r="O41" s="54">
        <f t="shared" si="9"/>
      </c>
      <c r="P41" s="55">
        <f t="shared" si="16"/>
      </c>
      <c r="U41">
        <f t="shared" si="18"/>
      </c>
      <c r="V41" s="7">
        <f t="shared" si="19"/>
      </c>
      <c r="W41" s="9">
        <f t="shared" si="2"/>
      </c>
      <c r="X41" s="7">
        <f t="shared" si="20"/>
      </c>
      <c r="Y41" s="10" t="str">
        <f t="shared" si="21"/>
        <v>intervento?</v>
      </c>
      <c r="Z41" s="10" t="e">
        <f t="shared" si="25"/>
        <v>#VALUE!</v>
      </c>
      <c r="AA41" s="11" t="e">
        <f t="shared" si="22"/>
        <v>#VALUE!</v>
      </c>
      <c r="AB41" s="12" t="e">
        <f t="shared" si="27"/>
        <v>#VALUE!</v>
      </c>
      <c r="AC41" s="8" t="str">
        <f t="shared" si="17"/>
        <v>a</v>
      </c>
      <c r="AD41" s="13">
        <f t="shared" si="12"/>
        <v>0</v>
      </c>
      <c r="AE41" s="14">
        <f t="shared" si="23"/>
      </c>
      <c r="AF41" s="15">
        <f t="shared" si="24"/>
      </c>
      <c r="AG41" s="16" t="str">
        <f t="shared" si="26"/>
        <v>inserire dati?</v>
      </c>
      <c r="AJ41" s="28" t="s">
        <v>56</v>
      </c>
      <c r="AK41" s="29">
        <v>30000</v>
      </c>
    </row>
    <row r="42" spans="1:37" ht="15.75">
      <c r="A42" s="7">
        <v>40</v>
      </c>
      <c r="B42" s="48"/>
      <c r="C42" s="49"/>
      <c r="D42" s="46">
        <f t="shared" si="14"/>
      </c>
      <c r="E42" s="50"/>
      <c r="F42" s="51"/>
      <c r="G42" s="52"/>
      <c r="H42" s="53"/>
      <c r="I42" s="47">
        <f t="shared" si="15"/>
      </c>
      <c r="J42" s="53"/>
      <c r="K42" s="51"/>
      <c r="L42" s="51"/>
      <c r="M42" s="53"/>
      <c r="N42" s="52"/>
      <c r="O42" s="54">
        <f t="shared" si="9"/>
      </c>
      <c r="P42" s="55">
        <f t="shared" si="16"/>
      </c>
      <c r="U42">
        <f t="shared" si="18"/>
      </c>
      <c r="V42" s="7">
        <f t="shared" si="19"/>
      </c>
      <c r="W42" s="9">
        <f t="shared" si="2"/>
      </c>
      <c r="X42" s="7">
        <f t="shared" si="20"/>
      </c>
      <c r="Y42" s="10" t="str">
        <f t="shared" si="21"/>
        <v>intervento?</v>
      </c>
      <c r="Z42" s="10" t="e">
        <f t="shared" si="25"/>
        <v>#VALUE!</v>
      </c>
      <c r="AA42" s="11" t="e">
        <f t="shared" si="22"/>
        <v>#VALUE!</v>
      </c>
      <c r="AB42" s="12" t="e">
        <f t="shared" si="27"/>
        <v>#VALUE!</v>
      </c>
      <c r="AC42" s="8" t="str">
        <f t="shared" si="17"/>
        <v>a</v>
      </c>
      <c r="AD42" s="13">
        <f t="shared" si="12"/>
        <v>0</v>
      </c>
      <c r="AE42" s="14">
        <f t="shared" si="23"/>
      </c>
      <c r="AF42" s="15">
        <f t="shared" si="24"/>
      </c>
      <c r="AG42" s="16" t="str">
        <f t="shared" si="26"/>
        <v>inserire dati?</v>
      </c>
      <c r="AJ42" s="28" t="s">
        <v>57</v>
      </c>
      <c r="AK42" s="29">
        <v>15000</v>
      </c>
    </row>
    <row r="43" spans="1:37" ht="15.75">
      <c r="A43" s="7">
        <v>41</v>
      </c>
      <c r="B43" s="48"/>
      <c r="C43" s="49"/>
      <c r="D43" s="46">
        <f t="shared" si="14"/>
      </c>
      <c r="E43" s="50"/>
      <c r="F43" s="51"/>
      <c r="G43" s="52"/>
      <c r="H43" s="53"/>
      <c r="I43" s="47">
        <f t="shared" si="15"/>
      </c>
      <c r="J43" s="53"/>
      <c r="K43" s="51"/>
      <c r="L43" s="51"/>
      <c r="M43" s="53"/>
      <c r="N43" s="52"/>
      <c r="O43" s="54">
        <f t="shared" si="9"/>
      </c>
      <c r="P43" s="55">
        <f t="shared" si="16"/>
      </c>
      <c r="U43">
        <f t="shared" si="18"/>
      </c>
      <c r="V43" s="7">
        <f t="shared" si="19"/>
      </c>
      <c r="W43" s="9">
        <f t="shared" si="2"/>
      </c>
      <c r="X43" s="7">
        <f t="shared" si="20"/>
      </c>
      <c r="Y43" s="10" t="str">
        <f t="shared" si="21"/>
        <v>intervento?</v>
      </c>
      <c r="Z43" s="10" t="e">
        <f t="shared" si="25"/>
        <v>#VALUE!</v>
      </c>
      <c r="AA43" s="11" t="e">
        <f t="shared" si="22"/>
        <v>#VALUE!</v>
      </c>
      <c r="AB43" s="12" t="e">
        <f t="shared" si="27"/>
        <v>#VALUE!</v>
      </c>
      <c r="AC43" s="8" t="str">
        <f t="shared" si="17"/>
        <v>a</v>
      </c>
      <c r="AD43" s="13">
        <f t="shared" si="12"/>
        <v>0</v>
      </c>
      <c r="AE43" s="14">
        <f t="shared" si="23"/>
      </c>
      <c r="AF43" s="15">
        <f t="shared" si="24"/>
      </c>
      <c r="AG43" s="16" t="str">
        <f t="shared" si="26"/>
        <v>inserire dati?</v>
      </c>
      <c r="AJ43" s="28" t="s">
        <v>58</v>
      </c>
      <c r="AK43" s="29">
        <v>40000</v>
      </c>
    </row>
    <row r="44" spans="1:37" ht="16.5" thickBot="1">
      <c r="A44" s="7">
        <v>42</v>
      </c>
      <c r="B44" s="48"/>
      <c r="C44" s="49"/>
      <c r="D44" s="46">
        <f t="shared" si="14"/>
      </c>
      <c r="E44" s="50"/>
      <c r="F44" s="51"/>
      <c r="G44" s="52"/>
      <c r="H44" s="53"/>
      <c r="I44" s="47">
        <f t="shared" si="15"/>
      </c>
      <c r="J44" s="53"/>
      <c r="K44" s="51"/>
      <c r="L44" s="51"/>
      <c r="M44" s="53"/>
      <c r="N44" s="52"/>
      <c r="O44" s="54">
        <f t="shared" si="9"/>
      </c>
      <c r="P44" s="55">
        <f t="shared" si="16"/>
      </c>
      <c r="U44">
        <f t="shared" si="18"/>
      </c>
      <c r="V44" s="7">
        <f t="shared" si="19"/>
      </c>
      <c r="W44" s="9">
        <f t="shared" si="2"/>
      </c>
      <c r="X44" s="7">
        <f t="shared" si="20"/>
      </c>
      <c r="Y44" s="10" t="str">
        <f t="shared" si="21"/>
        <v>intervento?</v>
      </c>
      <c r="Z44" s="10" t="e">
        <f t="shared" si="25"/>
        <v>#VALUE!</v>
      </c>
      <c r="AA44" s="11" t="e">
        <f t="shared" si="22"/>
        <v>#VALUE!</v>
      </c>
      <c r="AB44" s="12" t="e">
        <f t="shared" si="27"/>
        <v>#VALUE!</v>
      </c>
      <c r="AC44" s="8" t="str">
        <f t="shared" si="17"/>
        <v>a</v>
      </c>
      <c r="AD44" s="13">
        <f t="shared" si="12"/>
        <v>0</v>
      </c>
      <c r="AE44" s="14">
        <f t="shared" si="23"/>
      </c>
      <c r="AF44" s="15">
        <f t="shared" si="24"/>
      </c>
      <c r="AG44" s="16" t="str">
        <f t="shared" si="26"/>
        <v>inserire dati?</v>
      </c>
      <c r="AJ44" s="30" t="s">
        <v>59</v>
      </c>
      <c r="AK44" s="31">
        <v>20000</v>
      </c>
    </row>
    <row r="45" spans="1:33" ht="15.75">
      <c r="A45" s="7">
        <v>43</v>
      </c>
      <c r="B45" s="48"/>
      <c r="C45" s="49"/>
      <c r="D45" s="46">
        <f t="shared" si="14"/>
      </c>
      <c r="E45" s="50"/>
      <c r="F45" s="51"/>
      <c r="G45" s="52"/>
      <c r="H45" s="53"/>
      <c r="I45" s="47">
        <f t="shared" si="15"/>
      </c>
      <c r="J45" s="53"/>
      <c r="K45" s="51"/>
      <c r="L45" s="51"/>
      <c r="M45" s="53"/>
      <c r="N45" s="52"/>
      <c r="O45" s="54">
        <f t="shared" si="9"/>
      </c>
      <c r="P45" s="55">
        <f t="shared" si="16"/>
      </c>
      <c r="U45">
        <f t="shared" si="18"/>
      </c>
      <c r="V45" s="7">
        <f t="shared" si="19"/>
      </c>
      <c r="W45" s="9">
        <f t="shared" si="2"/>
      </c>
      <c r="X45" s="7">
        <f t="shared" si="20"/>
      </c>
      <c r="Y45" s="10" t="str">
        <f t="shared" si="21"/>
        <v>intervento?</v>
      </c>
      <c r="Z45" s="10" t="e">
        <f t="shared" si="25"/>
        <v>#VALUE!</v>
      </c>
      <c r="AA45" s="11" t="e">
        <f t="shared" si="22"/>
        <v>#VALUE!</v>
      </c>
      <c r="AB45" s="12" t="e">
        <f t="shared" si="27"/>
        <v>#VALUE!</v>
      </c>
      <c r="AC45" s="8" t="str">
        <f t="shared" si="17"/>
        <v>a</v>
      </c>
      <c r="AD45" s="13">
        <f t="shared" si="12"/>
        <v>0</v>
      </c>
      <c r="AE45" s="14">
        <f t="shared" si="23"/>
      </c>
      <c r="AF45" s="15">
        <f t="shared" si="24"/>
      </c>
      <c r="AG45" s="16" t="str">
        <f t="shared" si="26"/>
        <v>inserire dati?</v>
      </c>
    </row>
    <row r="46" spans="1:36" ht="16.5" thickBot="1">
      <c r="A46" s="7">
        <v>44</v>
      </c>
      <c r="B46" s="48"/>
      <c r="C46" s="49"/>
      <c r="D46" s="46">
        <f t="shared" si="14"/>
      </c>
      <c r="E46" s="50"/>
      <c r="F46" s="51"/>
      <c r="G46" s="52"/>
      <c r="H46" s="53"/>
      <c r="I46" s="47">
        <f t="shared" si="15"/>
      </c>
      <c r="J46" s="53"/>
      <c r="K46" s="51"/>
      <c r="L46" s="51"/>
      <c r="M46" s="53"/>
      <c r="N46" s="52"/>
      <c r="O46" s="54">
        <f t="shared" si="9"/>
      </c>
      <c r="P46" s="55">
        <f t="shared" si="16"/>
      </c>
      <c r="U46">
        <f t="shared" si="18"/>
      </c>
      <c r="V46" s="7">
        <f t="shared" si="19"/>
      </c>
      <c r="W46" s="9">
        <f t="shared" si="2"/>
      </c>
      <c r="X46" s="7">
        <f t="shared" si="20"/>
      </c>
      <c r="Y46" s="10" t="str">
        <f t="shared" si="21"/>
        <v>intervento?</v>
      </c>
      <c r="Z46" s="10" t="e">
        <f t="shared" si="25"/>
        <v>#VALUE!</v>
      </c>
      <c r="AA46" s="11" t="e">
        <f t="shared" si="22"/>
        <v>#VALUE!</v>
      </c>
      <c r="AB46" s="12" t="e">
        <f t="shared" si="27"/>
        <v>#VALUE!</v>
      </c>
      <c r="AC46" s="8" t="str">
        <f t="shared" si="17"/>
        <v>a</v>
      </c>
      <c r="AD46" s="13">
        <f t="shared" si="12"/>
        <v>0</v>
      </c>
      <c r="AE46" s="14">
        <f t="shared" si="23"/>
      </c>
      <c r="AF46" s="15">
        <f t="shared" si="24"/>
      </c>
      <c r="AG46" s="16" t="str">
        <f t="shared" si="26"/>
        <v>inserire dati?</v>
      </c>
      <c r="AJ46" s="32"/>
    </row>
    <row r="47" spans="1:37" ht="16.5" thickBot="1">
      <c r="A47" s="7">
        <v>45</v>
      </c>
      <c r="B47" s="48"/>
      <c r="C47" s="49"/>
      <c r="D47" s="46">
        <f t="shared" si="14"/>
      </c>
      <c r="E47" s="50"/>
      <c r="F47" s="51"/>
      <c r="G47" s="52"/>
      <c r="H47" s="53"/>
      <c r="I47" s="47">
        <f t="shared" si="15"/>
      </c>
      <c r="J47" s="53"/>
      <c r="K47" s="51"/>
      <c r="L47" s="51"/>
      <c r="M47" s="53"/>
      <c r="N47" s="52"/>
      <c r="O47" s="54">
        <f t="shared" si="9"/>
      </c>
      <c r="P47" s="55">
        <f t="shared" si="16"/>
      </c>
      <c r="U47">
        <f t="shared" si="18"/>
      </c>
      <c r="V47" s="7">
        <f t="shared" si="19"/>
      </c>
      <c r="W47" s="9">
        <f t="shared" si="2"/>
      </c>
      <c r="X47" s="7">
        <f t="shared" si="20"/>
      </c>
      <c r="Y47" s="10" t="str">
        <f t="shared" si="21"/>
        <v>intervento?</v>
      </c>
      <c r="Z47" s="10" t="e">
        <f t="shared" si="25"/>
        <v>#VALUE!</v>
      </c>
      <c r="AA47" s="11" t="e">
        <f t="shared" si="22"/>
        <v>#VALUE!</v>
      </c>
      <c r="AB47" s="12" t="e">
        <f t="shared" si="27"/>
        <v>#VALUE!</v>
      </c>
      <c r="AC47" s="8" t="str">
        <f t="shared" si="17"/>
        <v>a</v>
      </c>
      <c r="AD47" s="13">
        <f t="shared" si="12"/>
        <v>0</v>
      </c>
      <c r="AE47" s="14">
        <f t="shared" si="23"/>
      </c>
      <c r="AF47" s="15">
        <f t="shared" si="24"/>
      </c>
      <c r="AG47" s="16" t="str">
        <f t="shared" si="26"/>
        <v>inserire dati?</v>
      </c>
      <c r="AJ47" s="25" t="s">
        <v>60</v>
      </c>
      <c r="AK47" s="26" t="s">
        <v>17</v>
      </c>
    </row>
    <row r="48" spans="1:37" ht="15.75">
      <c r="A48" s="7">
        <v>46</v>
      </c>
      <c r="B48" s="48"/>
      <c r="C48" s="49"/>
      <c r="D48" s="46">
        <f t="shared" si="14"/>
      </c>
      <c r="E48" s="50"/>
      <c r="F48" s="51"/>
      <c r="G48" s="52"/>
      <c r="H48" s="53"/>
      <c r="I48" s="47">
        <f t="shared" si="15"/>
      </c>
      <c r="J48" s="53"/>
      <c r="K48" s="51"/>
      <c r="L48" s="51"/>
      <c r="M48" s="53"/>
      <c r="N48" s="52"/>
      <c r="O48" s="54">
        <f t="shared" si="9"/>
      </c>
      <c r="P48" s="55">
        <f t="shared" si="16"/>
      </c>
      <c r="U48">
        <f t="shared" si="18"/>
      </c>
      <c r="V48" s="7">
        <f t="shared" si="19"/>
      </c>
      <c r="W48" s="9">
        <f t="shared" si="2"/>
      </c>
      <c r="X48" s="7">
        <f t="shared" si="20"/>
      </c>
      <c r="Y48" s="10" t="str">
        <f t="shared" si="21"/>
        <v>intervento?</v>
      </c>
      <c r="Z48" s="10" t="e">
        <f t="shared" si="25"/>
        <v>#VALUE!</v>
      </c>
      <c r="AA48" s="11" t="e">
        <f t="shared" si="22"/>
        <v>#VALUE!</v>
      </c>
      <c r="AB48" s="12" t="e">
        <f t="shared" si="27"/>
        <v>#VALUE!</v>
      </c>
      <c r="AC48" s="8" t="str">
        <f t="shared" si="17"/>
        <v>a</v>
      </c>
      <c r="AD48" s="13">
        <f t="shared" si="12"/>
        <v>0</v>
      </c>
      <c r="AE48" s="14">
        <f t="shared" si="23"/>
      </c>
      <c r="AF48" s="15">
        <f t="shared" si="24"/>
      </c>
      <c r="AG48" s="16" t="str">
        <f t="shared" si="26"/>
        <v>inserire dati?</v>
      </c>
      <c r="AJ48" s="33" t="s">
        <v>61</v>
      </c>
      <c r="AK48" s="34">
        <v>100</v>
      </c>
    </row>
    <row r="49" spans="1:37" ht="15.75">
      <c r="A49" s="7">
        <v>47</v>
      </c>
      <c r="B49" s="48"/>
      <c r="C49" s="49"/>
      <c r="D49" s="46">
        <f t="shared" si="14"/>
      </c>
      <c r="E49" s="50"/>
      <c r="F49" s="51"/>
      <c r="G49" s="52"/>
      <c r="H49" s="53"/>
      <c r="I49" s="47">
        <f t="shared" si="15"/>
      </c>
      <c r="J49" s="53"/>
      <c r="K49" s="51"/>
      <c r="L49" s="51"/>
      <c r="M49" s="53"/>
      <c r="N49" s="52"/>
      <c r="O49" s="54">
        <f t="shared" si="9"/>
      </c>
      <c r="P49" s="55">
        <f t="shared" si="16"/>
      </c>
      <c r="U49">
        <f t="shared" si="18"/>
      </c>
      <c r="V49" s="7">
        <f t="shared" si="19"/>
      </c>
      <c r="W49" s="9">
        <f t="shared" si="2"/>
      </c>
      <c r="X49" s="7">
        <f t="shared" si="20"/>
      </c>
      <c r="Y49" s="10" t="str">
        <f t="shared" si="21"/>
        <v>intervento?</v>
      </c>
      <c r="Z49" s="10" t="e">
        <f t="shared" si="25"/>
        <v>#VALUE!</v>
      </c>
      <c r="AA49" s="11" t="e">
        <f t="shared" si="22"/>
        <v>#VALUE!</v>
      </c>
      <c r="AB49" s="12" t="e">
        <f t="shared" si="27"/>
        <v>#VALUE!</v>
      </c>
      <c r="AC49" s="8" t="str">
        <f t="shared" si="17"/>
        <v>a</v>
      </c>
      <c r="AD49" s="13">
        <f t="shared" si="12"/>
        <v>0</v>
      </c>
      <c r="AE49" s="14">
        <f t="shared" si="23"/>
      </c>
      <c r="AF49" s="15">
        <f t="shared" si="24"/>
      </c>
      <c r="AG49" s="16" t="str">
        <f t="shared" si="26"/>
        <v>inserire dati?</v>
      </c>
      <c r="AJ49" s="35" t="s">
        <v>62</v>
      </c>
      <c r="AK49" s="36">
        <v>100</v>
      </c>
    </row>
    <row r="50" spans="1:37" ht="15.75">
      <c r="A50" s="7">
        <v>48</v>
      </c>
      <c r="B50" s="48"/>
      <c r="C50" s="49"/>
      <c r="D50" s="46">
        <f t="shared" si="14"/>
      </c>
      <c r="E50" s="50"/>
      <c r="F50" s="51"/>
      <c r="G50" s="52"/>
      <c r="H50" s="53"/>
      <c r="I50" s="47">
        <f t="shared" si="15"/>
      </c>
      <c r="J50" s="53"/>
      <c r="K50" s="51"/>
      <c r="L50" s="51"/>
      <c r="M50" s="53"/>
      <c r="N50" s="52"/>
      <c r="O50" s="54">
        <f t="shared" si="9"/>
      </c>
      <c r="P50" s="55">
        <f t="shared" si="16"/>
      </c>
      <c r="U50">
        <f t="shared" si="18"/>
      </c>
      <c r="V50" s="7">
        <f t="shared" si="19"/>
      </c>
      <c r="W50" s="9">
        <f t="shared" si="2"/>
      </c>
      <c r="X50" s="7">
        <f t="shared" si="20"/>
      </c>
      <c r="Y50" s="10" t="str">
        <f t="shared" si="21"/>
        <v>intervento?</v>
      </c>
      <c r="Z50" s="10" t="e">
        <f t="shared" si="25"/>
        <v>#VALUE!</v>
      </c>
      <c r="AA50" s="11" t="e">
        <f t="shared" si="22"/>
        <v>#VALUE!</v>
      </c>
      <c r="AB50" s="12" t="e">
        <f t="shared" si="27"/>
        <v>#VALUE!</v>
      </c>
      <c r="AC50" s="8" t="str">
        <f t="shared" si="17"/>
        <v>a</v>
      </c>
      <c r="AD50" s="13">
        <f t="shared" si="12"/>
        <v>0</v>
      </c>
      <c r="AE50" s="14">
        <f t="shared" si="23"/>
      </c>
      <c r="AF50" s="15">
        <f t="shared" si="24"/>
      </c>
      <c r="AG50" s="16" t="str">
        <f t="shared" si="26"/>
        <v>inserire dati?</v>
      </c>
      <c r="AJ50" s="35" t="s">
        <v>63</v>
      </c>
      <c r="AK50" s="36">
        <v>90</v>
      </c>
    </row>
    <row r="51" spans="1:37" ht="15.75">
      <c r="A51" s="7">
        <v>49</v>
      </c>
      <c r="B51" s="48"/>
      <c r="C51" s="49"/>
      <c r="D51" s="46">
        <f t="shared" si="14"/>
      </c>
      <c r="E51" s="50"/>
      <c r="F51" s="51"/>
      <c r="G51" s="52"/>
      <c r="H51" s="53"/>
      <c r="I51" s="47">
        <f t="shared" si="15"/>
      </c>
      <c r="J51" s="53"/>
      <c r="K51" s="51"/>
      <c r="L51" s="51"/>
      <c r="M51" s="53"/>
      <c r="N51" s="52"/>
      <c r="O51" s="54">
        <f t="shared" si="9"/>
      </c>
      <c r="P51" s="55">
        <f t="shared" si="16"/>
      </c>
      <c r="U51">
        <f t="shared" si="18"/>
      </c>
      <c r="V51" s="7">
        <f t="shared" si="19"/>
      </c>
      <c r="W51" s="9">
        <f t="shared" si="2"/>
      </c>
      <c r="X51" s="7">
        <f t="shared" si="20"/>
      </c>
      <c r="Y51" s="10" t="str">
        <f t="shared" si="21"/>
        <v>intervento?</v>
      </c>
      <c r="Z51" s="10" t="e">
        <f t="shared" si="25"/>
        <v>#VALUE!</v>
      </c>
      <c r="AA51" s="11" t="e">
        <f t="shared" si="22"/>
        <v>#VALUE!</v>
      </c>
      <c r="AB51" s="12" t="e">
        <f t="shared" si="27"/>
        <v>#VALUE!</v>
      </c>
      <c r="AC51" s="8" t="str">
        <f t="shared" si="17"/>
        <v>a</v>
      </c>
      <c r="AD51" s="13">
        <f t="shared" si="12"/>
        <v>0</v>
      </c>
      <c r="AE51" s="14">
        <f t="shared" si="23"/>
      </c>
      <c r="AF51" s="15">
        <f t="shared" si="24"/>
      </c>
      <c r="AG51" s="16" t="str">
        <f t="shared" si="26"/>
        <v>inserire dati?</v>
      </c>
      <c r="AJ51" s="35" t="s">
        <v>64</v>
      </c>
      <c r="AK51" s="36">
        <v>90</v>
      </c>
    </row>
    <row r="52" spans="1:37" ht="15.75">
      <c r="A52" s="7">
        <v>50</v>
      </c>
      <c r="B52" s="48"/>
      <c r="C52" s="49"/>
      <c r="D52" s="46">
        <f t="shared" si="14"/>
      </c>
      <c r="E52" s="50"/>
      <c r="F52" s="51"/>
      <c r="G52" s="52"/>
      <c r="H52" s="53"/>
      <c r="I52" s="47">
        <f t="shared" si="15"/>
      </c>
      <c r="J52" s="53"/>
      <c r="K52" s="51"/>
      <c r="L52" s="51"/>
      <c r="M52" s="53"/>
      <c r="N52" s="52"/>
      <c r="O52" s="54">
        <f t="shared" si="9"/>
      </c>
      <c r="P52" s="55">
        <f t="shared" si="16"/>
      </c>
      <c r="U52">
        <f t="shared" si="18"/>
      </c>
      <c r="V52" s="7">
        <f t="shared" si="19"/>
      </c>
      <c r="W52" s="9">
        <f>IF(OR(F52&lt;1927,AND(F52&gt;1939,F52&lt;2003)),IF(OR(C52="",F52=""),"",0.2),IF(OR(F52&gt;2005,AND(F52&gt;2002,OR(OR(C52="Castel San Niccolò",C52="Ortignano Raggiolo"),OR(C52="Poppi",C52="Pratovecchio"))),AND(AND(F52&gt;1926,F52&lt;1938),OR(OR(C52="Poppi",C52="Pratovecchio"),OR(C52="San Marcello Pistoiese",C52="Cutigliano")))),IF(OR(C52="",F52=""),"",0),IF(AND(AND(F52&gt;1937,F52&lt;1940),OR(C52="San Marcello Pistoiese",C52="Cutigliano")),0,IF(OR(C52="",F52=""),"",0.2))))</f>
      </c>
      <c r="X52" s="7">
        <f t="shared" si="20"/>
      </c>
      <c r="Y52" s="10" t="str">
        <f t="shared" si="21"/>
        <v>intervento?</v>
      </c>
      <c r="Z52" s="10" t="e">
        <f t="shared" si="25"/>
        <v>#VALUE!</v>
      </c>
      <c r="AA52" s="11" t="e">
        <f t="shared" si="22"/>
        <v>#VALUE!</v>
      </c>
      <c r="AB52" s="12" t="e">
        <f t="shared" si="27"/>
        <v>#VALUE!</v>
      </c>
      <c r="AC52" s="8" t="str">
        <f t="shared" si="17"/>
        <v>a</v>
      </c>
      <c r="AD52" s="13">
        <f t="shared" si="12"/>
        <v>0</v>
      </c>
      <c r="AE52" s="14">
        <f t="shared" si="23"/>
      </c>
      <c r="AF52" s="15">
        <f t="shared" si="24"/>
      </c>
      <c r="AG52" s="16" t="str">
        <f t="shared" si="26"/>
        <v>inserire dati?</v>
      </c>
      <c r="AJ52" s="35" t="s">
        <v>65</v>
      </c>
      <c r="AK52" s="36">
        <v>80</v>
      </c>
    </row>
    <row r="53" spans="1:37" ht="15.75">
      <c r="A53" s="7">
        <v>51</v>
      </c>
      <c r="B53" s="48"/>
      <c r="C53" s="49"/>
      <c r="D53" s="46">
        <f t="shared" si="14"/>
      </c>
      <c r="E53" s="50"/>
      <c r="F53" s="51"/>
      <c r="G53" s="52"/>
      <c r="H53" s="53"/>
      <c r="I53" s="47">
        <f t="shared" si="15"/>
      </c>
      <c r="J53" s="53"/>
      <c r="K53" s="51"/>
      <c r="L53" s="51"/>
      <c r="M53" s="53"/>
      <c r="N53" s="52"/>
      <c r="O53" s="54">
        <f t="shared" si="9"/>
      </c>
      <c r="P53" s="55">
        <f t="shared" si="16"/>
      </c>
      <c r="U53">
        <f t="shared" si="18"/>
      </c>
      <c r="V53" s="7">
        <f t="shared" si="19"/>
      </c>
      <c r="W53" s="9">
        <f aca="true" t="shared" si="28" ref="W53:W102">IF(OR(F53&lt;1927,AND(F53&gt;1939,F53&lt;2003)),IF(OR(C53="",F53=""),"",0.2),IF(OR(F53&gt;2005,AND(F53&gt;2002,OR(OR(C53="Castel San Niccolò",C53="Ortignano Raggiolo"),OR(C53="Poppi",C53="Pratovecchio"))),AND(AND(F53&gt;1926,F53&lt;1938),OR(OR(C53="Poppi",C53="Pratovecchio"),OR(C53="San Marcello Pistoiese",C53="Cutigliano")))),IF(OR(C53="",F53=""),"",0),IF(AND(AND(F53&gt;1937,F53&lt;1940),OR(C53="San Marcello Pistoiese",C53="Cutigliano")),0,IF(OR(C53="",F53=""),"",0.2))))</f>
      </c>
      <c r="X53" s="7">
        <f t="shared" si="20"/>
      </c>
      <c r="Y53" s="10" t="str">
        <f t="shared" si="21"/>
        <v>intervento?</v>
      </c>
      <c r="Z53" s="10" t="e">
        <f t="shared" si="25"/>
        <v>#VALUE!</v>
      </c>
      <c r="AA53" s="11" t="e">
        <f t="shared" si="22"/>
        <v>#VALUE!</v>
      </c>
      <c r="AB53" s="12" t="e">
        <f t="shared" si="27"/>
        <v>#VALUE!</v>
      </c>
      <c r="AC53" s="8" t="str">
        <f t="shared" si="17"/>
        <v>a</v>
      </c>
      <c r="AD53" s="13">
        <f t="shared" si="12"/>
        <v>0</v>
      </c>
      <c r="AE53" s="14">
        <f t="shared" si="23"/>
      </c>
      <c r="AF53" s="15">
        <f t="shared" si="24"/>
      </c>
      <c r="AG53" s="16" t="str">
        <f t="shared" si="26"/>
        <v>inserire dati?</v>
      </c>
      <c r="AJ53" s="35" t="s">
        <v>66</v>
      </c>
      <c r="AK53" s="36">
        <v>80</v>
      </c>
    </row>
    <row r="54" spans="1:37" ht="15.75">
      <c r="A54" s="7">
        <v>52</v>
      </c>
      <c r="B54" s="48"/>
      <c r="C54" s="49"/>
      <c r="D54" s="46">
        <f t="shared" si="14"/>
      </c>
      <c r="E54" s="50"/>
      <c r="F54" s="51"/>
      <c r="G54" s="52"/>
      <c r="H54" s="53"/>
      <c r="I54" s="47">
        <f t="shared" si="15"/>
      </c>
      <c r="J54" s="53"/>
      <c r="K54" s="51"/>
      <c r="L54" s="51"/>
      <c r="M54" s="53"/>
      <c r="N54" s="52"/>
      <c r="O54" s="54">
        <f t="shared" si="9"/>
      </c>
      <c r="P54" s="55">
        <f t="shared" si="16"/>
      </c>
      <c r="U54">
        <f t="shared" si="18"/>
      </c>
      <c r="V54" s="7">
        <f t="shared" si="19"/>
      </c>
      <c r="W54" s="9">
        <f t="shared" si="28"/>
      </c>
      <c r="X54" s="7">
        <f t="shared" si="20"/>
      </c>
      <c r="Y54" s="10" t="str">
        <f t="shared" si="21"/>
        <v>intervento?</v>
      </c>
      <c r="Z54" s="10" t="e">
        <f t="shared" si="25"/>
        <v>#VALUE!</v>
      </c>
      <c r="AA54" s="11" t="e">
        <f t="shared" si="22"/>
        <v>#VALUE!</v>
      </c>
      <c r="AB54" s="12" t="e">
        <f t="shared" si="27"/>
        <v>#VALUE!</v>
      </c>
      <c r="AC54" s="8" t="str">
        <f t="shared" si="17"/>
        <v>a</v>
      </c>
      <c r="AD54" s="13">
        <f t="shared" si="12"/>
        <v>0</v>
      </c>
      <c r="AE54" s="14">
        <f t="shared" si="23"/>
      </c>
      <c r="AF54" s="15">
        <f t="shared" si="24"/>
      </c>
      <c r="AG54" s="16" t="str">
        <f t="shared" si="26"/>
        <v>inserire dati?</v>
      </c>
      <c r="AJ54" s="35" t="s">
        <v>67</v>
      </c>
      <c r="AK54" s="36">
        <v>70</v>
      </c>
    </row>
    <row r="55" spans="1:37" ht="15.75">
      <c r="A55" s="7">
        <v>53</v>
      </c>
      <c r="B55" s="48"/>
      <c r="C55" s="49"/>
      <c r="D55" s="46">
        <f t="shared" si="14"/>
      </c>
      <c r="E55" s="50"/>
      <c r="F55" s="51"/>
      <c r="G55" s="52"/>
      <c r="H55" s="53"/>
      <c r="I55" s="47">
        <f t="shared" si="15"/>
      </c>
      <c r="J55" s="53"/>
      <c r="K55" s="51"/>
      <c r="L55" s="51"/>
      <c r="M55" s="53"/>
      <c r="N55" s="52"/>
      <c r="O55" s="54">
        <f t="shared" si="9"/>
      </c>
      <c r="P55" s="55">
        <f t="shared" si="16"/>
      </c>
      <c r="U55">
        <f t="shared" si="18"/>
      </c>
      <c r="V55" s="7">
        <f t="shared" si="19"/>
      </c>
      <c r="W55" s="9">
        <f t="shared" si="28"/>
      </c>
      <c r="X55" s="7">
        <f t="shared" si="20"/>
      </c>
      <c r="Y55" s="10" t="str">
        <f t="shared" si="21"/>
        <v>intervento?</v>
      </c>
      <c r="Z55" s="10" t="e">
        <f t="shared" si="25"/>
        <v>#VALUE!</v>
      </c>
      <c r="AA55" s="11" t="e">
        <f t="shared" si="22"/>
        <v>#VALUE!</v>
      </c>
      <c r="AB55" s="12" t="e">
        <f t="shared" si="27"/>
        <v>#VALUE!</v>
      </c>
      <c r="AC55" s="8" t="str">
        <f t="shared" si="17"/>
        <v>a</v>
      </c>
      <c r="AD55" s="13">
        <f t="shared" si="12"/>
        <v>0</v>
      </c>
      <c r="AE55" s="14">
        <f t="shared" si="23"/>
      </c>
      <c r="AF55" s="15">
        <f t="shared" si="24"/>
      </c>
      <c r="AG55" s="16" t="str">
        <f t="shared" si="26"/>
        <v>inserire dati?</v>
      </c>
      <c r="AJ55" s="35" t="s">
        <v>68</v>
      </c>
      <c r="AK55" s="36">
        <v>60</v>
      </c>
    </row>
    <row r="56" spans="1:37" ht="15.75">
      <c r="A56" s="7">
        <v>54</v>
      </c>
      <c r="B56" s="48"/>
      <c r="C56" s="49"/>
      <c r="D56" s="46">
        <f t="shared" si="14"/>
      </c>
      <c r="E56" s="50"/>
      <c r="F56" s="51"/>
      <c r="G56" s="52"/>
      <c r="H56" s="53"/>
      <c r="I56" s="47">
        <f t="shared" si="15"/>
      </c>
      <c r="J56" s="53"/>
      <c r="K56" s="51"/>
      <c r="L56" s="51"/>
      <c r="M56" s="53"/>
      <c r="N56" s="52"/>
      <c r="O56" s="54">
        <f t="shared" si="9"/>
      </c>
      <c r="P56" s="55">
        <f t="shared" si="16"/>
      </c>
      <c r="U56">
        <f t="shared" si="18"/>
      </c>
      <c r="V56" s="7">
        <f t="shared" si="19"/>
      </c>
      <c r="W56" s="9">
        <f t="shared" si="28"/>
      </c>
      <c r="X56" s="7">
        <f t="shared" si="20"/>
      </c>
      <c r="Y56" s="10" t="str">
        <f t="shared" si="21"/>
        <v>intervento?</v>
      </c>
      <c r="Z56" s="10" t="e">
        <f t="shared" si="25"/>
        <v>#VALUE!</v>
      </c>
      <c r="AA56" s="11" t="e">
        <f t="shared" si="22"/>
        <v>#VALUE!</v>
      </c>
      <c r="AB56" s="12" t="e">
        <f t="shared" si="27"/>
        <v>#VALUE!</v>
      </c>
      <c r="AC56" s="8" t="str">
        <f t="shared" si="17"/>
        <v>a</v>
      </c>
      <c r="AD56" s="13">
        <f t="shared" si="12"/>
        <v>0</v>
      </c>
      <c r="AE56" s="14">
        <f t="shared" si="23"/>
      </c>
      <c r="AF56" s="15">
        <f t="shared" si="24"/>
      </c>
      <c r="AG56" s="16" t="str">
        <f t="shared" si="26"/>
        <v>inserire dati?</v>
      </c>
      <c r="AJ56" s="35" t="s">
        <v>69</v>
      </c>
      <c r="AK56" s="36">
        <v>60</v>
      </c>
    </row>
    <row r="57" spans="1:37" ht="15.75">
      <c r="A57" s="7">
        <v>55</v>
      </c>
      <c r="B57" s="48"/>
      <c r="C57" s="49"/>
      <c r="D57" s="46">
        <f t="shared" si="14"/>
      </c>
      <c r="E57" s="50"/>
      <c r="F57" s="51"/>
      <c r="G57" s="52"/>
      <c r="H57" s="53"/>
      <c r="I57" s="47">
        <f t="shared" si="15"/>
      </c>
      <c r="J57" s="53"/>
      <c r="K57" s="51"/>
      <c r="L57" s="51"/>
      <c r="M57" s="53"/>
      <c r="N57" s="52"/>
      <c r="O57" s="54">
        <f t="shared" si="9"/>
      </c>
      <c r="P57" s="55">
        <f t="shared" si="16"/>
      </c>
      <c r="U57">
        <f t="shared" si="18"/>
      </c>
      <c r="V57" s="7">
        <f t="shared" si="19"/>
      </c>
      <c r="W57" s="9">
        <f t="shared" si="28"/>
      </c>
      <c r="X57" s="7">
        <f t="shared" si="20"/>
      </c>
      <c r="Y57" s="10" t="str">
        <f t="shared" si="21"/>
        <v>intervento?</v>
      </c>
      <c r="Z57" s="10" t="e">
        <f t="shared" si="25"/>
        <v>#VALUE!</v>
      </c>
      <c r="AA57" s="11" t="e">
        <f t="shared" si="22"/>
        <v>#VALUE!</v>
      </c>
      <c r="AB57" s="12" t="e">
        <f t="shared" si="27"/>
        <v>#VALUE!</v>
      </c>
      <c r="AC57" s="8" t="str">
        <f t="shared" si="17"/>
        <v>a</v>
      </c>
      <c r="AD57" s="13">
        <f t="shared" si="12"/>
        <v>0</v>
      </c>
      <c r="AE57" s="14">
        <f t="shared" si="23"/>
      </c>
      <c r="AF57" s="15">
        <f t="shared" si="24"/>
      </c>
      <c r="AG57" s="16" t="str">
        <f t="shared" si="26"/>
        <v>inserire dati?</v>
      </c>
      <c r="AJ57" s="35" t="s">
        <v>70</v>
      </c>
      <c r="AK57" s="36">
        <v>60</v>
      </c>
    </row>
    <row r="58" spans="1:37" ht="15.75">
      <c r="A58" s="7">
        <v>56</v>
      </c>
      <c r="B58" s="48"/>
      <c r="C58" s="49"/>
      <c r="D58" s="46">
        <f t="shared" si="14"/>
      </c>
      <c r="E58" s="50"/>
      <c r="F58" s="51"/>
      <c r="G58" s="52"/>
      <c r="H58" s="53"/>
      <c r="I58" s="47">
        <f t="shared" si="15"/>
      </c>
      <c r="J58" s="53"/>
      <c r="K58" s="51"/>
      <c r="L58" s="51"/>
      <c r="M58" s="53"/>
      <c r="N58" s="52"/>
      <c r="O58" s="54">
        <f t="shared" si="9"/>
      </c>
      <c r="P58" s="55">
        <f t="shared" si="16"/>
      </c>
      <c r="U58">
        <f t="shared" si="18"/>
      </c>
      <c r="V58" s="7">
        <f t="shared" si="19"/>
      </c>
      <c r="W58" s="9">
        <f t="shared" si="28"/>
      </c>
      <c r="X58" s="7">
        <f t="shared" si="20"/>
      </c>
      <c r="Y58" s="10" t="str">
        <f t="shared" si="21"/>
        <v>intervento?</v>
      </c>
      <c r="Z58" s="10" t="e">
        <f t="shared" si="25"/>
        <v>#VALUE!</v>
      </c>
      <c r="AA58" s="11" t="e">
        <f t="shared" si="22"/>
        <v>#VALUE!</v>
      </c>
      <c r="AB58" s="12" t="e">
        <f t="shared" si="27"/>
        <v>#VALUE!</v>
      </c>
      <c r="AC58" s="8" t="str">
        <f t="shared" si="17"/>
        <v>a</v>
      </c>
      <c r="AD58" s="13">
        <f t="shared" si="12"/>
        <v>0</v>
      </c>
      <c r="AE58" s="14">
        <f t="shared" si="23"/>
      </c>
      <c r="AF58" s="15">
        <f t="shared" si="24"/>
      </c>
      <c r="AG58" s="16" t="str">
        <f t="shared" si="26"/>
        <v>inserire dati?</v>
      </c>
      <c r="AJ58" s="35" t="s">
        <v>71</v>
      </c>
      <c r="AK58" s="36">
        <v>50</v>
      </c>
    </row>
    <row r="59" spans="1:37" ht="15.75">
      <c r="A59" s="7">
        <v>57</v>
      </c>
      <c r="B59" s="48"/>
      <c r="C59" s="49"/>
      <c r="D59" s="46">
        <f t="shared" si="14"/>
      </c>
      <c r="E59" s="50"/>
      <c r="F59" s="51"/>
      <c r="G59" s="52"/>
      <c r="H59" s="53"/>
      <c r="I59" s="47">
        <f t="shared" si="15"/>
      </c>
      <c r="J59" s="53"/>
      <c r="K59" s="51"/>
      <c r="L59" s="51"/>
      <c r="M59" s="53"/>
      <c r="N59" s="52"/>
      <c r="O59" s="54">
        <f t="shared" si="9"/>
      </c>
      <c r="P59" s="55">
        <f t="shared" si="16"/>
      </c>
      <c r="U59">
        <f t="shared" si="18"/>
      </c>
      <c r="V59" s="7">
        <f t="shared" si="19"/>
      </c>
      <c r="W59" s="9">
        <f t="shared" si="28"/>
      </c>
      <c r="X59" s="7">
        <f t="shared" si="20"/>
      </c>
      <c r="Y59" s="10" t="str">
        <f t="shared" si="21"/>
        <v>intervento?</v>
      </c>
      <c r="Z59" s="10" t="e">
        <f t="shared" si="25"/>
        <v>#VALUE!</v>
      </c>
      <c r="AA59" s="11" t="e">
        <f t="shared" si="22"/>
        <v>#VALUE!</v>
      </c>
      <c r="AB59" s="12" t="e">
        <f t="shared" si="27"/>
        <v>#VALUE!</v>
      </c>
      <c r="AC59" s="8" t="str">
        <f t="shared" si="17"/>
        <v>a</v>
      </c>
      <c r="AD59" s="13">
        <f t="shared" si="12"/>
        <v>0</v>
      </c>
      <c r="AE59" s="14">
        <f t="shared" si="23"/>
      </c>
      <c r="AF59" s="15">
        <f t="shared" si="24"/>
      </c>
      <c r="AG59" s="16" t="str">
        <f t="shared" si="26"/>
        <v>inserire dati?</v>
      </c>
      <c r="AJ59" s="35" t="s">
        <v>72</v>
      </c>
      <c r="AK59" s="36">
        <v>40</v>
      </c>
    </row>
    <row r="60" spans="1:37" ht="15.75">
      <c r="A60" s="7">
        <v>58</v>
      </c>
      <c r="B60" s="48"/>
      <c r="C60" s="49"/>
      <c r="D60" s="46">
        <f t="shared" si="14"/>
      </c>
      <c r="E60" s="50"/>
      <c r="F60" s="51"/>
      <c r="G60" s="52"/>
      <c r="H60" s="53"/>
      <c r="I60" s="47">
        <f t="shared" si="15"/>
      </c>
      <c r="J60" s="53"/>
      <c r="K60" s="51"/>
      <c r="L60" s="51"/>
      <c r="M60" s="53"/>
      <c r="N60" s="52"/>
      <c r="O60" s="54">
        <f t="shared" si="9"/>
      </c>
      <c r="P60" s="55">
        <f t="shared" si="16"/>
      </c>
      <c r="U60">
        <f t="shared" si="18"/>
      </c>
      <c r="V60" s="7">
        <f t="shared" si="19"/>
      </c>
      <c r="W60" s="9">
        <f t="shared" si="28"/>
      </c>
      <c r="X60" s="7">
        <f t="shared" si="20"/>
      </c>
      <c r="Y60" s="10" t="str">
        <f t="shared" si="21"/>
        <v>intervento?</v>
      </c>
      <c r="Z60" s="10" t="e">
        <f t="shared" si="25"/>
        <v>#VALUE!</v>
      </c>
      <c r="AA60" s="11" t="e">
        <f t="shared" si="22"/>
        <v>#VALUE!</v>
      </c>
      <c r="AB60" s="12" t="e">
        <f t="shared" si="27"/>
        <v>#VALUE!</v>
      </c>
      <c r="AC60" s="8" t="str">
        <f t="shared" si="17"/>
        <v>a</v>
      </c>
      <c r="AD60" s="13">
        <f t="shared" si="12"/>
        <v>0</v>
      </c>
      <c r="AE60" s="14">
        <f t="shared" si="23"/>
      </c>
      <c r="AF60" s="15">
        <f t="shared" si="24"/>
      </c>
      <c r="AG60" s="16" t="str">
        <f t="shared" si="26"/>
        <v>inserire dati?</v>
      </c>
      <c r="AJ60" s="35" t="s">
        <v>73</v>
      </c>
      <c r="AK60" s="36">
        <v>40</v>
      </c>
    </row>
    <row r="61" spans="1:37" ht="15.75">
      <c r="A61" s="7">
        <v>59</v>
      </c>
      <c r="B61" s="48"/>
      <c r="C61" s="49"/>
      <c r="D61" s="46">
        <f t="shared" si="14"/>
      </c>
      <c r="E61" s="50"/>
      <c r="F61" s="51"/>
      <c r="G61" s="52"/>
      <c r="H61" s="53"/>
      <c r="I61" s="47">
        <f t="shared" si="15"/>
      </c>
      <c r="J61" s="53"/>
      <c r="K61" s="51"/>
      <c r="L61" s="51"/>
      <c r="M61" s="53"/>
      <c r="N61" s="52"/>
      <c r="O61" s="54">
        <f t="shared" si="9"/>
      </c>
      <c r="P61" s="55">
        <f t="shared" si="16"/>
      </c>
      <c r="U61">
        <f t="shared" si="18"/>
      </c>
      <c r="V61" s="7">
        <f t="shared" si="19"/>
      </c>
      <c r="W61" s="9">
        <f t="shared" si="28"/>
      </c>
      <c r="X61" s="7">
        <f t="shared" si="20"/>
      </c>
      <c r="Y61" s="10" t="str">
        <f t="shared" si="21"/>
        <v>intervento?</v>
      </c>
      <c r="Z61" s="10" t="e">
        <f t="shared" si="25"/>
        <v>#VALUE!</v>
      </c>
      <c r="AA61" s="11" t="e">
        <f t="shared" si="22"/>
        <v>#VALUE!</v>
      </c>
      <c r="AB61" s="12" t="e">
        <f t="shared" si="27"/>
        <v>#VALUE!</v>
      </c>
      <c r="AC61" s="8" t="str">
        <f t="shared" si="17"/>
        <v>a</v>
      </c>
      <c r="AD61" s="13">
        <f t="shared" si="12"/>
        <v>0</v>
      </c>
      <c r="AE61" s="14">
        <f t="shared" si="23"/>
      </c>
      <c r="AF61" s="15">
        <f t="shared" si="24"/>
      </c>
      <c r="AG61" s="16" t="str">
        <f t="shared" si="26"/>
        <v>inserire dati?</v>
      </c>
      <c r="AJ61" s="35" t="s">
        <v>74</v>
      </c>
      <c r="AK61" s="36">
        <v>30</v>
      </c>
    </row>
    <row r="62" spans="1:37" ht="15.75">
      <c r="A62" s="7">
        <v>60</v>
      </c>
      <c r="B62" s="48"/>
      <c r="C62" s="49"/>
      <c r="D62" s="46">
        <f t="shared" si="14"/>
      </c>
      <c r="E62" s="50"/>
      <c r="F62" s="51"/>
      <c r="G62" s="52"/>
      <c r="H62" s="53"/>
      <c r="I62" s="47">
        <f t="shared" si="15"/>
      </c>
      <c r="J62" s="53"/>
      <c r="K62" s="51"/>
      <c r="L62" s="51"/>
      <c r="M62" s="53"/>
      <c r="N62" s="52"/>
      <c r="O62" s="54">
        <f t="shared" si="9"/>
      </c>
      <c r="P62" s="55">
        <f t="shared" si="16"/>
      </c>
      <c r="U62">
        <f t="shared" si="18"/>
      </c>
      <c r="V62" s="7">
        <f t="shared" si="19"/>
      </c>
      <c r="W62" s="9">
        <f t="shared" si="28"/>
      </c>
      <c r="X62" s="7">
        <f t="shared" si="20"/>
      </c>
      <c r="Y62" s="10" t="str">
        <f t="shared" si="21"/>
        <v>intervento?</v>
      </c>
      <c r="Z62" s="10" t="e">
        <f t="shared" si="25"/>
        <v>#VALUE!</v>
      </c>
      <c r="AA62" s="11" t="e">
        <f t="shared" si="22"/>
        <v>#VALUE!</v>
      </c>
      <c r="AB62" s="12" t="e">
        <f t="shared" si="27"/>
        <v>#VALUE!</v>
      </c>
      <c r="AC62" s="8" t="str">
        <f t="shared" si="17"/>
        <v>a</v>
      </c>
      <c r="AD62" s="13">
        <f t="shared" si="12"/>
        <v>0</v>
      </c>
      <c r="AE62" s="14">
        <f t="shared" si="23"/>
      </c>
      <c r="AF62" s="15">
        <f t="shared" si="24"/>
      </c>
      <c r="AG62" s="16" t="str">
        <f t="shared" si="26"/>
        <v>inserire dati?</v>
      </c>
      <c r="AJ62" s="35" t="s">
        <v>75</v>
      </c>
      <c r="AK62" s="36">
        <v>30</v>
      </c>
    </row>
    <row r="63" spans="1:37" ht="15.75">
      <c r="A63" s="7">
        <v>61</v>
      </c>
      <c r="B63" s="48"/>
      <c r="C63" s="49"/>
      <c r="D63" s="46">
        <f t="shared" si="14"/>
      </c>
      <c r="E63" s="50"/>
      <c r="F63" s="51"/>
      <c r="G63" s="52"/>
      <c r="H63" s="53"/>
      <c r="I63" s="47">
        <f t="shared" si="15"/>
      </c>
      <c r="J63" s="53"/>
      <c r="K63" s="51"/>
      <c r="L63" s="51"/>
      <c r="M63" s="53"/>
      <c r="N63" s="52"/>
      <c r="O63" s="54">
        <f t="shared" si="9"/>
      </c>
      <c r="P63" s="55">
        <f t="shared" si="16"/>
      </c>
      <c r="U63">
        <f t="shared" si="18"/>
      </c>
      <c r="V63" s="7">
        <f t="shared" si="19"/>
      </c>
      <c r="W63" s="9">
        <f t="shared" si="28"/>
      </c>
      <c r="X63" s="7">
        <f t="shared" si="20"/>
      </c>
      <c r="Y63" s="10" t="str">
        <f t="shared" si="21"/>
        <v>intervento?</v>
      </c>
      <c r="Z63" s="10" t="e">
        <f t="shared" si="25"/>
        <v>#VALUE!</v>
      </c>
      <c r="AA63" s="11" t="e">
        <f t="shared" si="22"/>
        <v>#VALUE!</v>
      </c>
      <c r="AB63" s="12" t="e">
        <f t="shared" si="27"/>
        <v>#VALUE!</v>
      </c>
      <c r="AC63" s="8" t="str">
        <f t="shared" si="17"/>
        <v>a</v>
      </c>
      <c r="AD63" s="13">
        <f t="shared" si="12"/>
        <v>0</v>
      </c>
      <c r="AE63" s="14">
        <f t="shared" si="23"/>
      </c>
      <c r="AF63" s="15">
        <f t="shared" si="24"/>
      </c>
      <c r="AG63" s="16" t="str">
        <f t="shared" si="26"/>
        <v>inserire dati?</v>
      </c>
      <c r="AJ63" s="35" t="s">
        <v>76</v>
      </c>
      <c r="AK63" s="36">
        <v>20</v>
      </c>
    </row>
    <row r="64" spans="1:37" ht="15.75">
      <c r="A64" s="7">
        <v>62</v>
      </c>
      <c r="B64" s="48"/>
      <c r="C64" s="49"/>
      <c r="D64" s="46">
        <f t="shared" si="14"/>
      </c>
      <c r="E64" s="50"/>
      <c r="F64" s="51"/>
      <c r="G64" s="52"/>
      <c r="H64" s="53"/>
      <c r="I64" s="47">
        <f t="shared" si="15"/>
      </c>
      <c r="J64" s="53"/>
      <c r="K64" s="51"/>
      <c r="L64" s="51"/>
      <c r="M64" s="53"/>
      <c r="N64" s="52"/>
      <c r="O64" s="54">
        <f t="shared" si="9"/>
      </c>
      <c r="P64" s="55">
        <f t="shared" si="16"/>
      </c>
      <c r="U64">
        <f t="shared" si="18"/>
      </c>
      <c r="V64" s="7">
        <f t="shared" si="19"/>
      </c>
      <c r="W64" s="9">
        <f t="shared" si="28"/>
      </c>
      <c r="X64" s="7">
        <f t="shared" si="20"/>
      </c>
      <c r="Y64" s="10" t="str">
        <f t="shared" si="21"/>
        <v>intervento?</v>
      </c>
      <c r="Z64" s="10" t="e">
        <f t="shared" si="25"/>
        <v>#VALUE!</v>
      </c>
      <c r="AA64" s="11" t="e">
        <f t="shared" si="22"/>
        <v>#VALUE!</v>
      </c>
      <c r="AB64" s="12" t="e">
        <f t="shared" si="27"/>
        <v>#VALUE!</v>
      </c>
      <c r="AC64" s="8" t="str">
        <f t="shared" si="17"/>
        <v>a</v>
      </c>
      <c r="AD64" s="13">
        <f t="shared" si="12"/>
        <v>0</v>
      </c>
      <c r="AE64" s="14">
        <f t="shared" si="23"/>
      </c>
      <c r="AF64" s="15">
        <f t="shared" si="24"/>
      </c>
      <c r="AG64" s="16" t="str">
        <f t="shared" si="26"/>
        <v>inserire dati?</v>
      </c>
      <c r="AJ64" s="35" t="s">
        <v>87</v>
      </c>
      <c r="AK64" s="36">
        <v>20</v>
      </c>
    </row>
    <row r="65" spans="1:37" ht="15.75">
      <c r="A65" s="7">
        <v>63</v>
      </c>
      <c r="B65" s="48"/>
      <c r="C65" s="49"/>
      <c r="D65" s="46">
        <f t="shared" si="14"/>
      </c>
      <c r="E65" s="50"/>
      <c r="F65" s="51"/>
      <c r="G65" s="52"/>
      <c r="H65" s="53"/>
      <c r="I65" s="47">
        <f t="shared" si="15"/>
      </c>
      <c r="J65" s="53"/>
      <c r="K65" s="51"/>
      <c r="L65" s="51"/>
      <c r="M65" s="53"/>
      <c r="N65" s="52"/>
      <c r="O65" s="54">
        <f t="shared" si="9"/>
      </c>
      <c r="P65" s="55">
        <f t="shared" si="16"/>
      </c>
      <c r="U65">
        <f t="shared" si="18"/>
      </c>
      <c r="V65" s="7">
        <f t="shared" si="19"/>
      </c>
      <c r="W65" s="9">
        <f t="shared" si="28"/>
      </c>
      <c r="X65" s="7">
        <f t="shared" si="20"/>
      </c>
      <c r="Y65" s="10" t="str">
        <f t="shared" si="21"/>
        <v>intervento?</v>
      </c>
      <c r="Z65" s="10" t="e">
        <f t="shared" si="25"/>
        <v>#VALUE!</v>
      </c>
      <c r="AA65" s="11" t="e">
        <f t="shared" si="22"/>
        <v>#VALUE!</v>
      </c>
      <c r="AB65" s="12" t="e">
        <f t="shared" si="27"/>
        <v>#VALUE!</v>
      </c>
      <c r="AC65" s="8" t="str">
        <f t="shared" si="17"/>
        <v>a</v>
      </c>
      <c r="AD65" s="13">
        <f t="shared" si="12"/>
        <v>0</v>
      </c>
      <c r="AE65" s="14">
        <f t="shared" si="23"/>
      </c>
      <c r="AF65" s="15">
        <f t="shared" si="24"/>
      </c>
      <c r="AG65" s="16" t="str">
        <f t="shared" si="26"/>
        <v>inserire dati?</v>
      </c>
      <c r="AJ65" s="37" t="s">
        <v>77</v>
      </c>
      <c r="AK65" s="36">
        <v>15</v>
      </c>
    </row>
    <row r="66" spans="1:37" ht="15.75">
      <c r="A66" s="7">
        <v>64</v>
      </c>
      <c r="B66" s="48"/>
      <c r="C66" s="49"/>
      <c r="D66" s="46">
        <f t="shared" si="14"/>
      </c>
      <c r="E66" s="50"/>
      <c r="F66" s="51"/>
      <c r="G66" s="52"/>
      <c r="H66" s="53"/>
      <c r="I66" s="47">
        <f t="shared" si="15"/>
      </c>
      <c r="J66" s="53"/>
      <c r="K66" s="51"/>
      <c r="L66" s="51"/>
      <c r="M66" s="53"/>
      <c r="N66" s="52"/>
      <c r="O66" s="54">
        <f t="shared" si="9"/>
      </c>
      <c r="P66" s="55">
        <f t="shared" si="16"/>
      </c>
      <c r="U66">
        <f t="shared" si="18"/>
      </c>
      <c r="V66" s="7">
        <f t="shared" si="19"/>
      </c>
      <c r="W66" s="9">
        <f t="shared" si="28"/>
      </c>
      <c r="X66" s="7">
        <f t="shared" si="20"/>
      </c>
      <c r="Y66" s="10" t="str">
        <f t="shared" si="21"/>
        <v>intervento?</v>
      </c>
      <c r="Z66" s="10" t="e">
        <f t="shared" si="25"/>
        <v>#VALUE!</v>
      </c>
      <c r="AA66" s="11" t="e">
        <f t="shared" si="22"/>
        <v>#VALUE!</v>
      </c>
      <c r="AB66" s="12" t="e">
        <f t="shared" si="27"/>
        <v>#VALUE!</v>
      </c>
      <c r="AC66" s="8" t="str">
        <f t="shared" si="17"/>
        <v>a</v>
      </c>
      <c r="AD66" s="13">
        <f t="shared" si="12"/>
        <v>0</v>
      </c>
      <c r="AE66" s="14">
        <f t="shared" si="23"/>
      </c>
      <c r="AF66" s="15">
        <f t="shared" si="24"/>
      </c>
      <c r="AG66" s="16" t="str">
        <f t="shared" si="26"/>
        <v>inserire dati?</v>
      </c>
      <c r="AJ66" s="38" t="s">
        <v>78</v>
      </c>
      <c r="AK66" s="39">
        <v>15</v>
      </c>
    </row>
    <row r="67" spans="1:37" ht="15.75">
      <c r="A67" s="7">
        <v>65</v>
      </c>
      <c r="B67" s="48"/>
      <c r="C67" s="49"/>
      <c r="D67" s="46">
        <f t="shared" si="14"/>
      </c>
      <c r="E67" s="50"/>
      <c r="F67" s="51"/>
      <c r="G67" s="52"/>
      <c r="H67" s="53"/>
      <c r="I67" s="47">
        <f t="shared" si="15"/>
      </c>
      <c r="J67" s="53"/>
      <c r="K67" s="51"/>
      <c r="L67" s="51"/>
      <c r="M67" s="53"/>
      <c r="N67" s="52"/>
      <c r="O67" s="54">
        <f t="shared" si="9"/>
      </c>
      <c r="P67" s="55">
        <f t="shared" si="16"/>
      </c>
      <c r="U67">
        <f t="shared" si="18"/>
      </c>
      <c r="V67" s="7">
        <f t="shared" si="19"/>
      </c>
      <c r="W67" s="9">
        <f t="shared" si="28"/>
      </c>
      <c r="X67" s="7">
        <f t="shared" si="20"/>
      </c>
      <c r="Y67" s="10" t="str">
        <f t="shared" si="21"/>
        <v>intervento?</v>
      </c>
      <c r="Z67" s="10" t="e">
        <f aca="true" t="shared" si="29" ref="Z67:Z98">MINA(Y67,IF(N67="rafforzamento locale",E67*100,IF(N67="miglioramento sismico",E67*150,IF(N67="demolizione e ricostruzione",E67*200,""))))</f>
        <v>#VALUE!</v>
      </c>
      <c r="AA67" s="11" t="e">
        <f t="shared" si="22"/>
        <v>#VALUE!</v>
      </c>
      <c r="AB67" s="12" t="e">
        <f t="shared" si="27"/>
        <v>#VALUE!</v>
      </c>
      <c r="AC67" s="8" t="str">
        <f t="shared" si="17"/>
        <v>a</v>
      </c>
      <c r="AD67" s="13">
        <f t="shared" si="12"/>
        <v>0</v>
      </c>
      <c r="AE67" s="14">
        <f t="shared" si="23"/>
      </c>
      <c r="AF67" s="15">
        <f t="shared" si="24"/>
      </c>
      <c r="AG67" s="16" t="str">
        <f aca="true" t="shared" si="30" ref="AG67:AG102">IF(OR(W67="",X67="",V67=""),"inserire dati?",ROUND((AB67*AD67)*((1+W67+X67+V67)),0))</f>
        <v>inserire dati?</v>
      </c>
      <c r="AJ67" s="35" t="s">
        <v>79</v>
      </c>
      <c r="AK67" s="36">
        <v>10</v>
      </c>
    </row>
    <row r="68" spans="1:37" ht="15.75">
      <c r="A68" s="7">
        <v>66</v>
      </c>
      <c r="B68" s="48"/>
      <c r="C68" s="49"/>
      <c r="D68" s="46">
        <f aca="true" t="shared" si="31" ref="D68:D102">(U68)</f>
      </c>
      <c r="E68" s="50"/>
      <c r="F68" s="51"/>
      <c r="G68" s="52"/>
      <c r="H68" s="53"/>
      <c r="I68" s="47">
        <f aca="true" t="shared" si="32" ref="I68:I102">(W68)</f>
      </c>
      <c r="J68" s="53"/>
      <c r="K68" s="51"/>
      <c r="L68" s="51"/>
      <c r="M68" s="53"/>
      <c r="N68" s="52"/>
      <c r="O68" s="54">
        <f aca="true" t="shared" si="33" ref="O68:O102">IF(AE68="","",AE68)</f>
      </c>
      <c r="P68" s="55">
        <f aca="true" t="shared" si="34" ref="P68:P102">IF(ISNUMBER(AF68),ROUND(AF68,0),"")</f>
      </c>
      <c r="U68">
        <f t="shared" si="18"/>
      </c>
      <c r="V68" s="7">
        <f t="shared" si="19"/>
      </c>
      <c r="W68" s="9">
        <f t="shared" si="28"/>
      </c>
      <c r="X68" s="7">
        <f t="shared" si="20"/>
      </c>
      <c r="Y68" s="10" t="str">
        <f t="shared" si="21"/>
        <v>intervento?</v>
      </c>
      <c r="Z68" s="10" t="e">
        <f t="shared" si="29"/>
        <v>#VALUE!</v>
      </c>
      <c r="AA68" s="11" t="e">
        <f t="shared" si="22"/>
        <v>#VALUE!</v>
      </c>
      <c r="AB68" s="12" t="e">
        <f aca="true" t="shared" si="35" ref="AB68:AB102">MIN(200000*U68*K68/AE68,100)</f>
        <v>#VALUE!</v>
      </c>
      <c r="AC68" s="8" t="str">
        <f t="shared" si="17"/>
        <v>a</v>
      </c>
      <c r="AD68" s="13">
        <f aca="true" t="shared" si="36" ref="AD68:AD102">IF(AND(MID(AC68,1,2)="ph"),SUMIF($AJ$48:$AJ$74,AC68,$AK$48:$AK$74),IF(AND(MID(AC68,1,1)="p"),SUMIF($AJ$48:$AJ$74,REPLACE(AC68,1,1,""),$AK$48:$AK$74),SUMIF($AJ$48:$AJ$74,AC68,$AK$48:$AK$74)))</f>
        <v>0</v>
      </c>
      <c r="AE68" s="14">
        <f t="shared" si="23"/>
      </c>
      <c r="AF68" s="15">
        <f t="shared" si="24"/>
      </c>
      <c r="AG68" s="16" t="str">
        <f t="shared" si="30"/>
        <v>inserire dati?</v>
      </c>
      <c r="AJ68" s="37" t="s">
        <v>80</v>
      </c>
      <c r="AK68" s="36">
        <v>10</v>
      </c>
    </row>
    <row r="69" spans="1:37" ht="15.75">
      <c r="A69" s="7">
        <v>67</v>
      </c>
      <c r="B69" s="48"/>
      <c r="C69" s="49"/>
      <c r="D69" s="46">
        <f t="shared" si="31"/>
      </c>
      <c r="E69" s="50"/>
      <c r="F69" s="51"/>
      <c r="G69" s="52"/>
      <c r="H69" s="53"/>
      <c r="I69" s="47">
        <f t="shared" si="32"/>
      </c>
      <c r="J69" s="53"/>
      <c r="K69" s="51"/>
      <c r="L69" s="51"/>
      <c r="M69" s="53"/>
      <c r="N69" s="52"/>
      <c r="O69" s="54">
        <f t="shared" si="33"/>
      </c>
      <c r="P69" s="55">
        <f t="shared" si="34"/>
      </c>
      <c r="U69">
        <f t="shared" si="18"/>
      </c>
      <c r="V69" s="7">
        <f t="shared" si="19"/>
      </c>
      <c r="W69" s="9">
        <f t="shared" si="28"/>
      </c>
      <c r="X69" s="7">
        <f t="shared" si="20"/>
      </c>
      <c r="Y69" s="10" t="str">
        <f t="shared" si="21"/>
        <v>intervento?</v>
      </c>
      <c r="Z69" s="10" t="e">
        <f t="shared" si="29"/>
        <v>#VALUE!</v>
      </c>
      <c r="AA69" s="11" t="e">
        <f t="shared" si="22"/>
        <v>#VALUE!</v>
      </c>
      <c r="AB69" s="12" t="e">
        <f t="shared" si="35"/>
        <v>#VALUE!</v>
      </c>
      <c r="AC69" s="8" t="str">
        <f t="shared" si="17"/>
        <v>a</v>
      </c>
      <c r="AD69" s="13">
        <f t="shared" si="36"/>
        <v>0</v>
      </c>
      <c r="AE69" s="14">
        <f t="shared" si="23"/>
      </c>
      <c r="AF69" s="15">
        <f t="shared" si="24"/>
      </c>
      <c r="AG69" s="16" t="str">
        <f t="shared" si="30"/>
        <v>inserire dati?</v>
      </c>
      <c r="AJ69" s="38" t="s">
        <v>81</v>
      </c>
      <c r="AK69" s="39">
        <v>10</v>
      </c>
    </row>
    <row r="70" spans="1:37" ht="15.75">
      <c r="A70" s="7">
        <v>68</v>
      </c>
      <c r="B70" s="48"/>
      <c r="C70" s="49"/>
      <c r="D70" s="46">
        <f t="shared" si="31"/>
      </c>
      <c r="E70" s="50"/>
      <c r="F70" s="51"/>
      <c r="G70" s="52"/>
      <c r="H70" s="53"/>
      <c r="I70" s="47">
        <f t="shared" si="32"/>
      </c>
      <c r="J70" s="53"/>
      <c r="K70" s="51"/>
      <c r="L70" s="51"/>
      <c r="M70" s="53"/>
      <c r="N70" s="52"/>
      <c r="O70" s="54">
        <f t="shared" si="33"/>
      </c>
      <c r="P70" s="55">
        <f t="shared" si="34"/>
      </c>
      <c r="U70">
        <f t="shared" si="18"/>
      </c>
      <c r="V70" s="7">
        <f t="shared" si="19"/>
      </c>
      <c r="W70" s="9">
        <f t="shared" si="28"/>
      </c>
      <c r="X70" s="7">
        <f t="shared" si="20"/>
      </c>
      <c r="Y70" s="10" t="str">
        <f t="shared" si="21"/>
        <v>intervento?</v>
      </c>
      <c r="Z70" s="10" t="e">
        <f t="shared" si="29"/>
        <v>#VALUE!</v>
      </c>
      <c r="AA70" s="11" t="e">
        <f t="shared" si="22"/>
        <v>#VALUE!</v>
      </c>
      <c r="AB70" s="12" t="e">
        <f t="shared" si="35"/>
        <v>#VALUE!</v>
      </c>
      <c r="AC70" s="8" t="str">
        <f t="shared" si="17"/>
        <v>a</v>
      </c>
      <c r="AD70" s="13">
        <f t="shared" si="36"/>
        <v>0</v>
      </c>
      <c r="AE70" s="14">
        <f t="shared" si="23"/>
      </c>
      <c r="AF70" s="15">
        <f t="shared" si="24"/>
      </c>
      <c r="AG70" s="16" t="str">
        <f t="shared" si="30"/>
        <v>inserire dati?</v>
      </c>
      <c r="AJ70" s="37" t="s">
        <v>82</v>
      </c>
      <c r="AK70" s="36">
        <v>5</v>
      </c>
    </row>
    <row r="71" spans="1:37" ht="15.75">
      <c r="A71" s="7">
        <v>69</v>
      </c>
      <c r="B71" s="48"/>
      <c r="C71" s="49"/>
      <c r="D71" s="46">
        <f t="shared" si="31"/>
      </c>
      <c r="E71" s="50"/>
      <c r="F71" s="51"/>
      <c r="G71" s="52"/>
      <c r="H71" s="53"/>
      <c r="I71" s="47">
        <f t="shared" si="32"/>
      </c>
      <c r="J71" s="53"/>
      <c r="K71" s="51"/>
      <c r="L71" s="51"/>
      <c r="M71" s="53"/>
      <c r="N71" s="52"/>
      <c r="O71" s="54">
        <f t="shared" si="33"/>
      </c>
      <c r="P71" s="55">
        <f t="shared" si="34"/>
      </c>
      <c r="U71">
        <f t="shared" si="18"/>
      </c>
      <c r="V71" s="7">
        <f t="shared" si="19"/>
      </c>
      <c r="W71" s="9">
        <f t="shared" si="28"/>
      </c>
      <c r="X71" s="7">
        <f t="shared" si="20"/>
      </c>
      <c r="Y71" s="10" t="str">
        <f t="shared" si="21"/>
        <v>intervento?</v>
      </c>
      <c r="Z71" s="10" t="e">
        <f t="shared" si="29"/>
        <v>#VALUE!</v>
      </c>
      <c r="AA71" s="11" t="e">
        <f t="shared" si="22"/>
        <v>#VALUE!</v>
      </c>
      <c r="AB71" s="12" t="e">
        <f t="shared" si="35"/>
        <v>#VALUE!</v>
      </c>
      <c r="AC71" s="8" t="str">
        <f t="shared" si="17"/>
        <v>a</v>
      </c>
      <c r="AD71" s="13">
        <f t="shared" si="36"/>
        <v>0</v>
      </c>
      <c r="AE71" s="14">
        <f t="shared" si="23"/>
      </c>
      <c r="AF71" s="15">
        <f t="shared" si="24"/>
      </c>
      <c r="AG71" s="16" t="str">
        <f t="shared" si="30"/>
        <v>inserire dati?</v>
      </c>
      <c r="AJ71" s="38" t="s">
        <v>83</v>
      </c>
      <c r="AK71" s="39">
        <v>5</v>
      </c>
    </row>
    <row r="72" spans="1:37" ht="15.75">
      <c r="A72" s="7">
        <v>70</v>
      </c>
      <c r="B72" s="48"/>
      <c r="C72" s="49"/>
      <c r="D72" s="46">
        <f t="shared" si="31"/>
      </c>
      <c r="E72" s="50"/>
      <c r="F72" s="51"/>
      <c r="G72" s="52"/>
      <c r="H72" s="53"/>
      <c r="I72" s="47">
        <f t="shared" si="32"/>
      </c>
      <c r="J72" s="53"/>
      <c r="K72" s="51"/>
      <c r="L72" s="51"/>
      <c r="M72" s="53"/>
      <c r="N72" s="52"/>
      <c r="O72" s="54">
        <f t="shared" si="33"/>
      </c>
      <c r="P72" s="55">
        <f t="shared" si="34"/>
      </c>
      <c r="U72">
        <f t="shared" si="18"/>
      </c>
      <c r="V72" s="7">
        <f t="shared" si="19"/>
      </c>
      <c r="W72" s="9">
        <f t="shared" si="28"/>
      </c>
      <c r="X72" s="7">
        <f t="shared" si="20"/>
      </c>
      <c r="Y72" s="10" t="str">
        <f t="shared" si="21"/>
        <v>intervento?</v>
      </c>
      <c r="Z72" s="10" t="e">
        <f t="shared" si="29"/>
        <v>#VALUE!</v>
      </c>
      <c r="AA72" s="11" t="e">
        <f t="shared" si="22"/>
        <v>#VALUE!</v>
      </c>
      <c r="AB72" s="12" t="e">
        <f t="shared" si="35"/>
        <v>#VALUE!</v>
      </c>
      <c r="AC72" s="8" t="str">
        <f t="shared" si="17"/>
        <v>a</v>
      </c>
      <c r="AD72" s="13">
        <f t="shared" si="36"/>
        <v>0</v>
      </c>
      <c r="AE72" s="14">
        <f t="shared" si="23"/>
      </c>
      <c r="AF72" s="15">
        <f t="shared" si="24"/>
      </c>
      <c r="AG72" s="16" t="str">
        <f t="shared" si="30"/>
        <v>inserire dati?</v>
      </c>
      <c r="AJ72" s="40" t="s">
        <v>84</v>
      </c>
      <c r="AK72" s="41">
        <v>0</v>
      </c>
    </row>
    <row r="73" spans="1:37" ht="15.75">
      <c r="A73" s="7">
        <v>71</v>
      </c>
      <c r="B73" s="48"/>
      <c r="C73" s="49"/>
      <c r="D73" s="46">
        <f t="shared" si="31"/>
      </c>
      <c r="E73" s="50"/>
      <c r="F73" s="51"/>
      <c r="G73" s="52"/>
      <c r="H73" s="53"/>
      <c r="I73" s="47">
        <f t="shared" si="32"/>
      </c>
      <c r="J73" s="53"/>
      <c r="K73" s="51"/>
      <c r="L73" s="51"/>
      <c r="M73" s="53"/>
      <c r="N73" s="52"/>
      <c r="O73" s="54">
        <f t="shared" si="33"/>
      </c>
      <c r="P73" s="55">
        <f t="shared" si="34"/>
      </c>
      <c r="U73">
        <f t="shared" si="18"/>
      </c>
      <c r="V73" s="7">
        <f t="shared" si="19"/>
      </c>
      <c r="W73" s="9">
        <f t="shared" si="28"/>
      </c>
      <c r="X73" s="7">
        <f t="shared" si="20"/>
      </c>
      <c r="Y73" s="10" t="str">
        <f t="shared" si="21"/>
        <v>intervento?</v>
      </c>
      <c r="Z73" s="10" t="e">
        <f t="shared" si="29"/>
        <v>#VALUE!</v>
      </c>
      <c r="AA73" s="11" t="e">
        <f t="shared" si="22"/>
        <v>#VALUE!</v>
      </c>
      <c r="AB73" s="12" t="e">
        <f t="shared" si="35"/>
        <v>#VALUE!</v>
      </c>
      <c r="AC73" s="8" t="str">
        <f t="shared" si="17"/>
        <v>a</v>
      </c>
      <c r="AD73" s="13">
        <f t="shared" si="36"/>
        <v>0</v>
      </c>
      <c r="AE73" s="14">
        <f t="shared" si="23"/>
      </c>
      <c r="AF73" s="15">
        <f t="shared" si="24"/>
      </c>
      <c r="AG73" s="16" t="str">
        <f t="shared" si="30"/>
        <v>inserire dati?</v>
      </c>
      <c r="AJ73" s="40" t="s">
        <v>85</v>
      </c>
      <c r="AK73" s="41">
        <v>0</v>
      </c>
    </row>
    <row r="74" spans="1:37" ht="16.5" thickBot="1">
      <c r="A74" s="7">
        <v>72</v>
      </c>
      <c r="B74" s="48"/>
      <c r="C74" s="49"/>
      <c r="D74" s="46">
        <f t="shared" si="31"/>
      </c>
      <c r="E74" s="50"/>
      <c r="F74" s="51"/>
      <c r="G74" s="52"/>
      <c r="H74" s="53"/>
      <c r="I74" s="47">
        <f t="shared" si="32"/>
      </c>
      <c r="J74" s="53"/>
      <c r="K74" s="51"/>
      <c r="L74" s="51"/>
      <c r="M74" s="53"/>
      <c r="N74" s="52"/>
      <c r="O74" s="54">
        <f t="shared" si="33"/>
      </c>
      <c r="P74" s="55">
        <f t="shared" si="34"/>
      </c>
      <c r="U74">
        <f t="shared" si="18"/>
      </c>
      <c r="V74" s="7">
        <f t="shared" si="19"/>
      </c>
      <c r="W74" s="9">
        <f t="shared" si="28"/>
      </c>
      <c r="X74" s="7">
        <f t="shared" si="20"/>
      </c>
      <c r="Y74" s="10" t="str">
        <f t="shared" si="21"/>
        <v>intervento?</v>
      </c>
      <c r="Z74" s="10" t="e">
        <f t="shared" si="29"/>
        <v>#VALUE!</v>
      </c>
      <c r="AA74" s="11" t="e">
        <f t="shared" si="22"/>
        <v>#VALUE!</v>
      </c>
      <c r="AB74" s="12" t="e">
        <f t="shared" si="35"/>
        <v>#VALUE!</v>
      </c>
      <c r="AC74" s="8" t="str">
        <f t="shared" si="17"/>
        <v>a</v>
      </c>
      <c r="AD74" s="13">
        <f t="shared" si="36"/>
        <v>0</v>
      </c>
      <c r="AE74" s="14">
        <f t="shared" si="23"/>
      </c>
      <c r="AF74" s="15">
        <f t="shared" si="24"/>
      </c>
      <c r="AG74" s="16" t="str">
        <f t="shared" si="30"/>
        <v>inserire dati?</v>
      </c>
      <c r="AJ74" s="42" t="s">
        <v>86</v>
      </c>
      <c r="AK74" s="43">
        <v>0</v>
      </c>
    </row>
    <row r="75" spans="1:37" ht="15.75">
      <c r="A75" s="7">
        <v>73</v>
      </c>
      <c r="B75" s="48"/>
      <c r="C75" s="49"/>
      <c r="D75" s="46">
        <f t="shared" si="31"/>
      </c>
      <c r="E75" s="50"/>
      <c r="F75" s="51"/>
      <c r="G75" s="52"/>
      <c r="H75" s="53"/>
      <c r="I75" s="47">
        <f t="shared" si="32"/>
      </c>
      <c r="J75" s="53"/>
      <c r="K75" s="51"/>
      <c r="L75" s="51"/>
      <c r="M75" s="53"/>
      <c r="N75" s="52"/>
      <c r="O75" s="54">
        <f t="shared" si="33"/>
      </c>
      <c r="P75" s="55">
        <f t="shared" si="34"/>
      </c>
      <c r="U75">
        <f t="shared" si="18"/>
      </c>
      <c r="V75" s="7">
        <f t="shared" si="19"/>
      </c>
      <c r="W75" s="9">
        <f t="shared" si="28"/>
      </c>
      <c r="X75" s="7">
        <f t="shared" si="20"/>
      </c>
      <c r="Y75" s="10" t="str">
        <f t="shared" si="21"/>
        <v>intervento?</v>
      </c>
      <c r="Z75" s="10" t="e">
        <f t="shared" si="29"/>
        <v>#VALUE!</v>
      </c>
      <c r="AA75" s="11" t="e">
        <f t="shared" si="22"/>
        <v>#VALUE!</v>
      </c>
      <c r="AB75" s="12" t="e">
        <f t="shared" si="35"/>
        <v>#VALUE!</v>
      </c>
      <c r="AC75" s="8" t="str">
        <f aca="true" t="shared" si="37" ref="AC75:AC102">CONCATENATE(IF(OR(C75="Poppi",C75="Pratovecchio",C75="Ortignano Raggiolo",C75="Castel San Niccolò"),"p","")&amp;IF(F75&lt;1920,"a",IF(F75&lt;1946,"b",IF(F75&lt;1962,"c",IF(F75&lt;1972,"d",IF(F75&lt;1982,"e",IF(F75&lt;1985,"f",IF(F75&lt;2006,"h","g"))))))),IF(G75="calcestruzzo armato","CA",(IF(G75="acciaio","AC",IF(G75="muratura o mista","MU","")))))</f>
        <v>a</v>
      </c>
      <c r="AD75" s="13">
        <f t="shared" si="36"/>
        <v>0</v>
      </c>
      <c r="AE75" s="14">
        <f t="shared" si="23"/>
      </c>
      <c r="AF75" s="15">
        <f t="shared" si="24"/>
      </c>
      <c r="AG75" s="16" t="str">
        <f t="shared" si="30"/>
        <v>inserire dati?</v>
      </c>
      <c r="AJ75" s="44"/>
      <c r="AK75" s="45"/>
    </row>
    <row r="76" spans="1:37" ht="15.75">
      <c r="A76" s="7">
        <v>74</v>
      </c>
      <c r="B76" s="48"/>
      <c r="C76" s="49"/>
      <c r="D76" s="46">
        <f t="shared" si="31"/>
      </c>
      <c r="E76" s="50"/>
      <c r="F76" s="51"/>
      <c r="G76" s="52"/>
      <c r="H76" s="53"/>
      <c r="I76" s="47">
        <f t="shared" si="32"/>
      </c>
      <c r="J76" s="53"/>
      <c r="K76" s="51"/>
      <c r="L76" s="51"/>
      <c r="M76" s="53"/>
      <c r="N76" s="52"/>
      <c r="O76" s="54">
        <f t="shared" si="33"/>
      </c>
      <c r="P76" s="55">
        <f t="shared" si="34"/>
      </c>
      <c r="U76">
        <f t="shared" si="18"/>
      </c>
      <c r="V76" s="7">
        <f t="shared" si="19"/>
      </c>
      <c r="W76" s="9">
        <f t="shared" si="28"/>
      </c>
      <c r="X76" s="7">
        <f t="shared" si="20"/>
      </c>
      <c r="Y76" s="10" t="str">
        <f t="shared" si="21"/>
        <v>intervento?</v>
      </c>
      <c r="Z76" s="10" t="e">
        <f t="shared" si="29"/>
        <v>#VALUE!</v>
      </c>
      <c r="AA76" s="11" t="e">
        <f t="shared" si="22"/>
        <v>#VALUE!</v>
      </c>
      <c r="AB76" s="12" t="e">
        <f t="shared" si="35"/>
        <v>#VALUE!</v>
      </c>
      <c r="AC76" s="8" t="str">
        <f t="shared" si="37"/>
        <v>a</v>
      </c>
      <c r="AD76" s="13">
        <f t="shared" si="36"/>
        <v>0</v>
      </c>
      <c r="AE76" s="14">
        <f t="shared" si="23"/>
      </c>
      <c r="AF76" s="15">
        <f t="shared" si="24"/>
      </c>
      <c r="AG76" s="16" t="str">
        <f t="shared" si="30"/>
        <v>inserire dati?</v>
      </c>
      <c r="AJ76" s="44"/>
      <c r="AK76" s="45"/>
    </row>
    <row r="77" spans="1:37" ht="15.75">
      <c r="A77" s="7">
        <v>75</v>
      </c>
      <c r="B77" s="48"/>
      <c r="C77" s="49"/>
      <c r="D77" s="46">
        <f t="shared" si="31"/>
      </c>
      <c r="E77" s="50"/>
      <c r="F77" s="51"/>
      <c r="G77" s="52"/>
      <c r="H77" s="53"/>
      <c r="I77" s="47">
        <f t="shared" si="32"/>
      </c>
      <c r="J77" s="53"/>
      <c r="K77" s="51"/>
      <c r="L77" s="51"/>
      <c r="M77" s="53"/>
      <c r="N77" s="52"/>
      <c r="O77" s="54">
        <f t="shared" si="33"/>
      </c>
      <c r="P77" s="55">
        <f t="shared" si="34"/>
      </c>
      <c r="U77">
        <f t="shared" si="18"/>
      </c>
      <c r="V77" s="7">
        <f t="shared" si="19"/>
      </c>
      <c r="W77" s="9">
        <f t="shared" si="28"/>
      </c>
      <c r="X77" s="7">
        <f t="shared" si="20"/>
      </c>
      <c r="Y77" s="10" t="str">
        <f t="shared" si="21"/>
        <v>intervento?</v>
      </c>
      <c r="Z77" s="10" t="e">
        <f t="shared" si="29"/>
        <v>#VALUE!</v>
      </c>
      <c r="AA77" s="11" t="e">
        <f t="shared" si="22"/>
        <v>#VALUE!</v>
      </c>
      <c r="AB77" s="12" t="e">
        <f t="shared" si="35"/>
        <v>#VALUE!</v>
      </c>
      <c r="AC77" s="8" t="str">
        <f t="shared" si="37"/>
        <v>a</v>
      </c>
      <c r="AD77" s="13">
        <f t="shared" si="36"/>
        <v>0</v>
      </c>
      <c r="AE77" s="14">
        <f t="shared" si="23"/>
      </c>
      <c r="AF77" s="15">
        <f t="shared" si="24"/>
      </c>
      <c r="AG77" s="16" t="str">
        <f t="shared" si="30"/>
        <v>inserire dati?</v>
      </c>
      <c r="AJ77" s="44"/>
      <c r="AK77" s="45"/>
    </row>
    <row r="78" spans="1:33" ht="15.75">
      <c r="A78" s="7">
        <v>76</v>
      </c>
      <c r="B78" s="48"/>
      <c r="C78" s="49"/>
      <c r="D78" s="46">
        <f t="shared" si="31"/>
      </c>
      <c r="E78" s="50"/>
      <c r="F78" s="51"/>
      <c r="G78" s="52"/>
      <c r="H78" s="53"/>
      <c r="I78" s="47">
        <f t="shared" si="32"/>
      </c>
      <c r="J78" s="53"/>
      <c r="K78" s="51"/>
      <c r="L78" s="51"/>
      <c r="M78" s="53"/>
      <c r="N78" s="52"/>
      <c r="O78" s="54">
        <f t="shared" si="33"/>
      </c>
      <c r="P78" s="55">
        <f t="shared" si="34"/>
      </c>
      <c r="U78">
        <f t="shared" si="18"/>
      </c>
      <c r="V78" s="7">
        <f t="shared" si="19"/>
      </c>
      <c r="W78" s="9">
        <f t="shared" si="28"/>
      </c>
      <c r="X78" s="7">
        <f t="shared" si="20"/>
      </c>
      <c r="Y78" s="10" t="str">
        <f t="shared" si="21"/>
        <v>intervento?</v>
      </c>
      <c r="Z78" s="10" t="e">
        <f t="shared" si="29"/>
        <v>#VALUE!</v>
      </c>
      <c r="AA78" s="11" t="e">
        <f t="shared" si="22"/>
        <v>#VALUE!</v>
      </c>
      <c r="AB78" s="12" t="e">
        <f t="shared" si="35"/>
        <v>#VALUE!</v>
      </c>
      <c r="AC78" s="8" t="str">
        <f t="shared" si="37"/>
        <v>a</v>
      </c>
      <c r="AD78" s="13">
        <f t="shared" si="36"/>
        <v>0</v>
      </c>
      <c r="AE78" s="14">
        <f t="shared" si="23"/>
      </c>
      <c r="AF78" s="15">
        <f t="shared" si="24"/>
      </c>
      <c r="AG78" s="16" t="str">
        <f t="shared" si="30"/>
        <v>inserire dati?</v>
      </c>
    </row>
    <row r="79" spans="1:33" ht="15.75">
      <c r="A79" s="7">
        <v>77</v>
      </c>
      <c r="B79" s="48"/>
      <c r="C79" s="49"/>
      <c r="D79" s="46">
        <f t="shared" si="31"/>
      </c>
      <c r="E79" s="50"/>
      <c r="F79" s="51"/>
      <c r="G79" s="52"/>
      <c r="H79" s="53"/>
      <c r="I79" s="47">
        <f t="shared" si="32"/>
      </c>
      <c r="J79" s="53"/>
      <c r="K79" s="51"/>
      <c r="L79" s="51"/>
      <c r="M79" s="53"/>
      <c r="N79" s="52"/>
      <c r="O79" s="54">
        <f t="shared" si="33"/>
      </c>
      <c r="P79" s="55">
        <f t="shared" si="34"/>
      </c>
      <c r="U79">
        <f t="shared" si="18"/>
      </c>
      <c r="V79" s="7">
        <f t="shared" si="19"/>
      </c>
      <c r="W79" s="9">
        <f t="shared" si="28"/>
      </c>
      <c r="X79" s="7">
        <f t="shared" si="20"/>
      </c>
      <c r="Y79" s="10" t="str">
        <f t="shared" si="21"/>
        <v>intervento?</v>
      </c>
      <c r="Z79" s="10" t="e">
        <f t="shared" si="29"/>
        <v>#VALUE!</v>
      </c>
      <c r="AA79" s="11" t="e">
        <f t="shared" si="22"/>
        <v>#VALUE!</v>
      </c>
      <c r="AB79" s="12" t="e">
        <f t="shared" si="35"/>
        <v>#VALUE!</v>
      </c>
      <c r="AC79" s="8" t="str">
        <f t="shared" si="37"/>
        <v>a</v>
      </c>
      <c r="AD79" s="13">
        <f t="shared" si="36"/>
        <v>0</v>
      </c>
      <c r="AE79" s="14">
        <f t="shared" si="23"/>
      </c>
      <c r="AF79" s="15">
        <f t="shared" si="24"/>
      </c>
      <c r="AG79" s="16" t="str">
        <f t="shared" si="30"/>
        <v>inserire dati?</v>
      </c>
    </row>
    <row r="80" spans="1:33" ht="15.75">
      <c r="A80" s="7">
        <v>78</v>
      </c>
      <c r="B80" s="48"/>
      <c r="C80" s="49"/>
      <c r="D80" s="46">
        <f t="shared" si="31"/>
      </c>
      <c r="E80" s="50"/>
      <c r="F80" s="51"/>
      <c r="G80" s="52"/>
      <c r="H80" s="53"/>
      <c r="I80" s="47">
        <f t="shared" si="32"/>
      </c>
      <c r="J80" s="53"/>
      <c r="K80" s="51"/>
      <c r="L80" s="51"/>
      <c r="M80" s="53"/>
      <c r="N80" s="52"/>
      <c r="O80" s="54">
        <f t="shared" si="33"/>
      </c>
      <c r="P80" s="55">
        <f t="shared" si="34"/>
      </c>
      <c r="U80">
        <f t="shared" si="18"/>
      </c>
      <c r="V80" s="7">
        <f t="shared" si="19"/>
      </c>
      <c r="W80" s="9">
        <f t="shared" si="28"/>
      </c>
      <c r="X80" s="7">
        <f t="shared" si="20"/>
      </c>
      <c r="Y80" s="10" t="str">
        <f t="shared" si="21"/>
        <v>intervento?</v>
      </c>
      <c r="Z80" s="10" t="e">
        <f t="shared" si="29"/>
        <v>#VALUE!</v>
      </c>
      <c r="AA80" s="11" t="e">
        <f t="shared" si="22"/>
        <v>#VALUE!</v>
      </c>
      <c r="AB80" s="12" t="e">
        <f t="shared" si="35"/>
        <v>#VALUE!</v>
      </c>
      <c r="AC80" s="8" t="str">
        <f t="shared" si="37"/>
        <v>a</v>
      </c>
      <c r="AD80" s="13">
        <f t="shared" si="36"/>
        <v>0</v>
      </c>
      <c r="AE80" s="14">
        <f t="shared" si="23"/>
      </c>
      <c r="AF80" s="15">
        <f t="shared" si="24"/>
      </c>
      <c r="AG80" s="16" t="str">
        <f t="shared" si="30"/>
        <v>inserire dati?</v>
      </c>
    </row>
    <row r="81" spans="1:33" ht="15.75">
      <c r="A81" s="7">
        <v>79</v>
      </c>
      <c r="B81" s="48"/>
      <c r="C81" s="49"/>
      <c r="D81" s="46">
        <f t="shared" si="31"/>
      </c>
      <c r="E81" s="50"/>
      <c r="F81" s="51"/>
      <c r="G81" s="52"/>
      <c r="H81" s="53"/>
      <c r="I81" s="47">
        <f t="shared" si="32"/>
      </c>
      <c r="J81" s="53"/>
      <c r="K81" s="51"/>
      <c r="L81" s="51"/>
      <c r="M81" s="53"/>
      <c r="N81" s="52"/>
      <c r="O81" s="54">
        <f t="shared" si="33"/>
      </c>
      <c r="P81" s="55">
        <f t="shared" si="34"/>
      </c>
      <c r="U81">
        <f t="shared" si="18"/>
      </c>
      <c r="V81" s="7">
        <f t="shared" si="19"/>
      </c>
      <c r="W81" s="9">
        <f t="shared" si="28"/>
      </c>
      <c r="X81" s="7">
        <f t="shared" si="20"/>
      </c>
      <c r="Y81" s="10" t="str">
        <f t="shared" si="21"/>
        <v>intervento?</v>
      </c>
      <c r="Z81" s="10" t="e">
        <f t="shared" si="29"/>
        <v>#VALUE!</v>
      </c>
      <c r="AA81" s="11" t="e">
        <f t="shared" si="22"/>
        <v>#VALUE!</v>
      </c>
      <c r="AB81" s="12" t="e">
        <f t="shared" si="35"/>
        <v>#VALUE!</v>
      </c>
      <c r="AC81" s="8" t="str">
        <f t="shared" si="37"/>
        <v>a</v>
      </c>
      <c r="AD81" s="13">
        <f t="shared" si="36"/>
        <v>0</v>
      </c>
      <c r="AE81" s="14">
        <f t="shared" si="23"/>
      </c>
      <c r="AF81" s="15">
        <f t="shared" si="24"/>
      </c>
      <c r="AG81" s="16" t="str">
        <f t="shared" si="30"/>
        <v>inserire dati?</v>
      </c>
    </row>
    <row r="82" spans="1:33" ht="15.75">
      <c r="A82" s="7">
        <v>80</v>
      </c>
      <c r="B82" s="48"/>
      <c r="C82" s="49"/>
      <c r="D82" s="46">
        <f t="shared" si="31"/>
      </c>
      <c r="E82" s="50"/>
      <c r="F82" s="51"/>
      <c r="G82" s="52"/>
      <c r="H82" s="53"/>
      <c r="I82" s="47">
        <f t="shared" si="32"/>
      </c>
      <c r="J82" s="53"/>
      <c r="K82" s="51"/>
      <c r="L82" s="51"/>
      <c r="M82" s="53"/>
      <c r="N82" s="52"/>
      <c r="O82" s="54">
        <f t="shared" si="33"/>
      </c>
      <c r="P82" s="55">
        <f t="shared" si="34"/>
      </c>
      <c r="U82">
        <f t="shared" si="18"/>
      </c>
      <c r="V82" s="7">
        <f t="shared" si="19"/>
      </c>
      <c r="W82" s="9">
        <f t="shared" si="28"/>
      </c>
      <c r="X82" s="7">
        <f t="shared" si="20"/>
      </c>
      <c r="Y82" s="10" t="str">
        <f t="shared" si="21"/>
        <v>intervento?</v>
      </c>
      <c r="Z82" s="10" t="e">
        <f t="shared" si="29"/>
        <v>#VALUE!</v>
      </c>
      <c r="AA82" s="11" t="e">
        <f t="shared" si="22"/>
        <v>#VALUE!</v>
      </c>
      <c r="AB82" s="12" t="e">
        <f t="shared" si="35"/>
        <v>#VALUE!</v>
      </c>
      <c r="AC82" s="8" t="str">
        <f t="shared" si="37"/>
        <v>a</v>
      </c>
      <c r="AD82" s="13">
        <f t="shared" si="36"/>
        <v>0</v>
      </c>
      <c r="AE82" s="14">
        <f t="shared" si="23"/>
      </c>
      <c r="AF82" s="15">
        <f t="shared" si="24"/>
      </c>
      <c r="AG82" s="16" t="str">
        <f t="shared" si="30"/>
        <v>inserire dati?</v>
      </c>
    </row>
    <row r="83" spans="1:33" ht="15.75">
      <c r="A83" s="7">
        <v>81</v>
      </c>
      <c r="B83" s="48"/>
      <c r="C83" s="49"/>
      <c r="D83" s="46">
        <f t="shared" si="31"/>
      </c>
      <c r="E83" s="50"/>
      <c r="F83" s="51"/>
      <c r="G83" s="52"/>
      <c r="H83" s="53"/>
      <c r="I83" s="47">
        <f t="shared" si="32"/>
      </c>
      <c r="J83" s="53"/>
      <c r="K83" s="51"/>
      <c r="L83" s="51"/>
      <c r="M83" s="53"/>
      <c r="N83" s="52"/>
      <c r="O83" s="54">
        <f t="shared" si="33"/>
      </c>
      <c r="P83" s="55">
        <f t="shared" si="34"/>
      </c>
      <c r="U83">
        <f t="shared" si="18"/>
      </c>
      <c r="V83" s="7">
        <f t="shared" si="19"/>
      </c>
      <c r="W83" s="9">
        <f t="shared" si="28"/>
      </c>
      <c r="X83" s="7">
        <f t="shared" si="20"/>
      </c>
      <c r="Y83" s="10" t="str">
        <f t="shared" si="21"/>
        <v>intervento?</v>
      </c>
      <c r="Z83" s="10" t="e">
        <f t="shared" si="29"/>
        <v>#VALUE!</v>
      </c>
      <c r="AA83" s="11" t="e">
        <f t="shared" si="22"/>
        <v>#VALUE!</v>
      </c>
      <c r="AB83" s="12" t="e">
        <f t="shared" si="35"/>
        <v>#VALUE!</v>
      </c>
      <c r="AC83" s="8" t="str">
        <f t="shared" si="37"/>
        <v>a</v>
      </c>
      <c r="AD83" s="13">
        <f t="shared" si="36"/>
        <v>0</v>
      </c>
      <c r="AE83" s="14">
        <f t="shared" si="23"/>
      </c>
      <c r="AF83" s="15">
        <f t="shared" si="24"/>
      </c>
      <c r="AG83" s="16" t="str">
        <f t="shared" si="30"/>
        <v>inserire dati?</v>
      </c>
    </row>
    <row r="84" spans="1:33" ht="15.75">
      <c r="A84" s="7">
        <v>82</v>
      </c>
      <c r="B84" s="48"/>
      <c r="C84" s="49"/>
      <c r="D84" s="46">
        <f t="shared" si="31"/>
      </c>
      <c r="E84" s="50"/>
      <c r="F84" s="51"/>
      <c r="G84" s="52"/>
      <c r="H84" s="53"/>
      <c r="I84" s="47">
        <f t="shared" si="32"/>
      </c>
      <c r="J84" s="53"/>
      <c r="K84" s="51"/>
      <c r="L84" s="51"/>
      <c r="M84" s="53"/>
      <c r="N84" s="52"/>
      <c r="O84" s="54">
        <f t="shared" si="33"/>
      </c>
      <c r="P84" s="55">
        <f t="shared" si="34"/>
      </c>
      <c r="U84">
        <f t="shared" si="18"/>
      </c>
      <c r="V84" s="7">
        <f t="shared" si="19"/>
      </c>
      <c r="W84" s="9">
        <f t="shared" si="28"/>
      </c>
      <c r="X84" s="7">
        <f t="shared" si="20"/>
      </c>
      <c r="Y84" s="10" t="str">
        <f t="shared" si="21"/>
        <v>intervento?</v>
      </c>
      <c r="Z84" s="10" t="e">
        <f t="shared" si="29"/>
        <v>#VALUE!</v>
      </c>
      <c r="AA84" s="11" t="e">
        <f t="shared" si="22"/>
        <v>#VALUE!</v>
      </c>
      <c r="AB84" s="12" t="e">
        <f t="shared" si="35"/>
        <v>#VALUE!</v>
      </c>
      <c r="AC84" s="8" t="str">
        <f t="shared" si="37"/>
        <v>a</v>
      </c>
      <c r="AD84" s="13">
        <f t="shared" si="36"/>
        <v>0</v>
      </c>
      <c r="AE84" s="14">
        <f t="shared" si="23"/>
      </c>
      <c r="AF84" s="15">
        <f t="shared" si="24"/>
      </c>
      <c r="AG84" s="16" t="str">
        <f t="shared" si="30"/>
        <v>inserire dati?</v>
      </c>
    </row>
    <row r="85" spans="1:33" ht="15.75">
      <c r="A85" s="7">
        <v>83</v>
      </c>
      <c r="B85" s="48"/>
      <c r="C85" s="49"/>
      <c r="D85" s="46">
        <f t="shared" si="31"/>
      </c>
      <c r="E85" s="50"/>
      <c r="F85" s="51"/>
      <c r="G85" s="52"/>
      <c r="H85" s="53"/>
      <c r="I85" s="47">
        <f t="shared" si="32"/>
      </c>
      <c r="J85" s="53"/>
      <c r="K85" s="51"/>
      <c r="L85" s="51"/>
      <c r="M85" s="53"/>
      <c r="N85" s="52"/>
      <c r="O85" s="54">
        <f t="shared" si="33"/>
      </c>
      <c r="P85" s="55">
        <f t="shared" si="34"/>
      </c>
      <c r="U85">
        <f t="shared" si="18"/>
      </c>
      <c r="V85" s="7">
        <f t="shared" si="19"/>
      </c>
      <c r="W85" s="9">
        <f t="shared" si="28"/>
      </c>
      <c r="X85" s="7">
        <f t="shared" si="20"/>
      </c>
      <c r="Y85" s="10" t="str">
        <f t="shared" si="21"/>
        <v>intervento?</v>
      </c>
      <c r="Z85" s="10" t="e">
        <f t="shared" si="29"/>
        <v>#VALUE!</v>
      </c>
      <c r="AA85" s="11" t="e">
        <f t="shared" si="22"/>
        <v>#VALUE!</v>
      </c>
      <c r="AB85" s="12" t="e">
        <f t="shared" si="35"/>
        <v>#VALUE!</v>
      </c>
      <c r="AC85" s="8" t="str">
        <f t="shared" si="37"/>
        <v>a</v>
      </c>
      <c r="AD85" s="13">
        <f t="shared" si="36"/>
        <v>0</v>
      </c>
      <c r="AE85" s="14">
        <f t="shared" si="23"/>
      </c>
      <c r="AF85" s="15">
        <f t="shared" si="24"/>
      </c>
      <c r="AG85" s="16" t="str">
        <f t="shared" si="30"/>
        <v>inserire dati?</v>
      </c>
    </row>
    <row r="86" spans="1:33" ht="15.75">
      <c r="A86" s="7">
        <v>84</v>
      </c>
      <c r="B86" s="48"/>
      <c r="C86" s="49"/>
      <c r="D86" s="46">
        <f t="shared" si="31"/>
      </c>
      <c r="E86" s="50"/>
      <c r="F86" s="51"/>
      <c r="G86" s="52"/>
      <c r="H86" s="53"/>
      <c r="I86" s="47">
        <f t="shared" si="32"/>
      </c>
      <c r="J86" s="53"/>
      <c r="K86" s="51"/>
      <c r="L86" s="51"/>
      <c r="M86" s="53"/>
      <c r="N86" s="52"/>
      <c r="O86" s="54">
        <f t="shared" si="33"/>
      </c>
      <c r="P86" s="55">
        <f t="shared" si="34"/>
      </c>
      <c r="U86">
        <f t="shared" si="18"/>
      </c>
      <c r="V86" s="7">
        <f t="shared" si="19"/>
      </c>
      <c r="W86" s="9">
        <f t="shared" si="28"/>
      </c>
      <c r="X86" s="7">
        <f t="shared" si="20"/>
      </c>
      <c r="Y86" s="10" t="str">
        <f t="shared" si="21"/>
        <v>intervento?</v>
      </c>
      <c r="Z86" s="10" t="e">
        <f t="shared" si="29"/>
        <v>#VALUE!</v>
      </c>
      <c r="AA86" s="11" t="e">
        <f t="shared" si="22"/>
        <v>#VALUE!</v>
      </c>
      <c r="AB86" s="12" t="e">
        <f t="shared" si="35"/>
        <v>#VALUE!</v>
      </c>
      <c r="AC86" s="8" t="str">
        <f t="shared" si="37"/>
        <v>a</v>
      </c>
      <c r="AD86" s="13">
        <f t="shared" si="36"/>
        <v>0</v>
      </c>
      <c r="AE86" s="14">
        <f t="shared" si="23"/>
      </c>
      <c r="AF86" s="15">
        <f t="shared" si="24"/>
      </c>
      <c r="AG86" s="16" t="str">
        <f t="shared" si="30"/>
        <v>inserire dati?</v>
      </c>
    </row>
    <row r="87" spans="1:33" ht="15.75">
      <c r="A87" s="7">
        <v>85</v>
      </c>
      <c r="B87" s="48"/>
      <c r="C87" s="49"/>
      <c r="D87" s="46">
        <f t="shared" si="31"/>
      </c>
      <c r="E87" s="50"/>
      <c r="F87" s="51"/>
      <c r="G87" s="52"/>
      <c r="H87" s="53"/>
      <c r="I87" s="47">
        <f t="shared" si="32"/>
      </c>
      <c r="J87" s="53"/>
      <c r="K87" s="51"/>
      <c r="L87" s="51"/>
      <c r="M87" s="53"/>
      <c r="N87" s="52"/>
      <c r="O87" s="54">
        <f t="shared" si="33"/>
      </c>
      <c r="P87" s="55">
        <f t="shared" si="34"/>
      </c>
      <c r="U87">
        <f t="shared" si="18"/>
      </c>
      <c r="V87" s="7">
        <f t="shared" si="19"/>
      </c>
      <c r="W87" s="9">
        <f t="shared" si="28"/>
      </c>
      <c r="X87" s="7">
        <f t="shared" si="20"/>
      </c>
      <c r="Y87" s="10" t="str">
        <f t="shared" si="21"/>
        <v>intervento?</v>
      </c>
      <c r="Z87" s="10" t="e">
        <f t="shared" si="29"/>
        <v>#VALUE!</v>
      </c>
      <c r="AA87" s="11" t="e">
        <f t="shared" si="22"/>
        <v>#VALUE!</v>
      </c>
      <c r="AB87" s="12" t="e">
        <f t="shared" si="35"/>
        <v>#VALUE!</v>
      </c>
      <c r="AC87" s="8" t="str">
        <f t="shared" si="37"/>
        <v>a</v>
      </c>
      <c r="AD87" s="13">
        <f t="shared" si="36"/>
        <v>0</v>
      </c>
      <c r="AE87" s="14">
        <f t="shared" si="23"/>
      </c>
      <c r="AF87" s="15">
        <f t="shared" si="24"/>
      </c>
      <c r="AG87" s="16" t="str">
        <f t="shared" si="30"/>
        <v>inserire dati?</v>
      </c>
    </row>
    <row r="88" spans="1:33" ht="15.75">
      <c r="A88" s="7">
        <v>86</v>
      </c>
      <c r="B88" s="48"/>
      <c r="C88" s="49"/>
      <c r="D88" s="46">
        <f t="shared" si="31"/>
      </c>
      <c r="E88" s="50"/>
      <c r="F88" s="51"/>
      <c r="G88" s="52"/>
      <c r="H88" s="53"/>
      <c r="I88" s="47">
        <f t="shared" si="32"/>
      </c>
      <c r="J88" s="53"/>
      <c r="K88" s="51"/>
      <c r="L88" s="51"/>
      <c r="M88" s="53"/>
      <c r="N88" s="52"/>
      <c r="O88" s="54">
        <f t="shared" si="33"/>
      </c>
      <c r="P88" s="55">
        <f t="shared" si="34"/>
      </c>
      <c r="U88">
        <f t="shared" si="18"/>
      </c>
      <c r="V88" s="7">
        <f t="shared" si="19"/>
      </c>
      <c r="W88" s="9">
        <f t="shared" si="28"/>
      </c>
      <c r="X88" s="7">
        <f t="shared" si="20"/>
      </c>
      <c r="Y88" s="10" t="str">
        <f t="shared" si="21"/>
        <v>intervento?</v>
      </c>
      <c r="Z88" s="10" t="e">
        <f t="shared" si="29"/>
        <v>#VALUE!</v>
      </c>
      <c r="AA88" s="11" t="e">
        <f t="shared" si="22"/>
        <v>#VALUE!</v>
      </c>
      <c r="AB88" s="12" t="e">
        <f t="shared" si="35"/>
        <v>#VALUE!</v>
      </c>
      <c r="AC88" s="8" t="str">
        <f t="shared" si="37"/>
        <v>a</v>
      </c>
      <c r="AD88" s="13">
        <f t="shared" si="36"/>
        <v>0</v>
      </c>
      <c r="AE88" s="14">
        <f t="shared" si="23"/>
      </c>
      <c r="AF88" s="15">
        <f t="shared" si="24"/>
      </c>
      <c r="AG88" s="16" t="str">
        <f t="shared" si="30"/>
        <v>inserire dati?</v>
      </c>
    </row>
    <row r="89" spans="1:33" ht="15.75">
      <c r="A89" s="7">
        <v>87</v>
      </c>
      <c r="B89" s="48"/>
      <c r="C89" s="49"/>
      <c r="D89" s="46">
        <f t="shared" si="31"/>
      </c>
      <c r="E89" s="50"/>
      <c r="F89" s="51"/>
      <c r="G89" s="52"/>
      <c r="H89" s="53"/>
      <c r="I89" s="47">
        <f t="shared" si="32"/>
      </c>
      <c r="J89" s="53"/>
      <c r="K89" s="51"/>
      <c r="L89" s="51"/>
      <c r="M89" s="53"/>
      <c r="N89" s="52"/>
      <c r="O89" s="54">
        <f t="shared" si="33"/>
      </c>
      <c r="P89" s="55">
        <f t="shared" si="34"/>
      </c>
      <c r="U89">
        <f t="shared" si="18"/>
      </c>
      <c r="V89" s="7">
        <f t="shared" si="19"/>
      </c>
      <c r="W89" s="9">
        <f t="shared" si="28"/>
      </c>
      <c r="X89" s="7">
        <f t="shared" si="20"/>
      </c>
      <c r="Y89" s="10" t="str">
        <f t="shared" si="21"/>
        <v>intervento?</v>
      </c>
      <c r="Z89" s="10" t="e">
        <f t="shared" si="29"/>
        <v>#VALUE!</v>
      </c>
      <c r="AA89" s="11" t="e">
        <f t="shared" si="22"/>
        <v>#VALUE!</v>
      </c>
      <c r="AB89" s="12" t="e">
        <f t="shared" si="35"/>
        <v>#VALUE!</v>
      </c>
      <c r="AC89" s="8" t="str">
        <f t="shared" si="37"/>
        <v>a</v>
      </c>
      <c r="AD89" s="13">
        <f t="shared" si="36"/>
        <v>0</v>
      </c>
      <c r="AE89" s="14">
        <f t="shared" si="23"/>
      </c>
      <c r="AF89" s="15">
        <f t="shared" si="24"/>
      </c>
      <c r="AG89" s="16" t="str">
        <f t="shared" si="30"/>
        <v>inserire dati?</v>
      </c>
    </row>
    <row r="90" spans="1:33" ht="15.75">
      <c r="A90" s="7">
        <v>88</v>
      </c>
      <c r="B90" s="48"/>
      <c r="C90" s="49"/>
      <c r="D90" s="46">
        <f t="shared" si="31"/>
      </c>
      <c r="E90" s="50"/>
      <c r="F90" s="51"/>
      <c r="G90" s="52"/>
      <c r="H90" s="53"/>
      <c r="I90" s="47">
        <f t="shared" si="32"/>
      </c>
      <c r="J90" s="53"/>
      <c r="K90" s="51"/>
      <c r="L90" s="51"/>
      <c r="M90" s="53"/>
      <c r="N90" s="52"/>
      <c r="O90" s="54">
        <f t="shared" si="33"/>
      </c>
      <c r="P90" s="55">
        <f t="shared" si="34"/>
      </c>
      <c r="U90">
        <f t="shared" si="18"/>
      </c>
      <c r="V90" s="7">
        <f t="shared" si="19"/>
      </c>
      <c r="W90" s="9">
        <f t="shared" si="28"/>
      </c>
      <c r="X90" s="7">
        <f t="shared" si="20"/>
      </c>
      <c r="Y90" s="10" t="str">
        <f t="shared" si="21"/>
        <v>intervento?</v>
      </c>
      <c r="Z90" s="10" t="e">
        <f t="shared" si="29"/>
        <v>#VALUE!</v>
      </c>
      <c r="AA90" s="11" t="e">
        <f t="shared" si="22"/>
        <v>#VALUE!</v>
      </c>
      <c r="AB90" s="12" t="e">
        <f t="shared" si="35"/>
        <v>#VALUE!</v>
      </c>
      <c r="AC90" s="8" t="str">
        <f t="shared" si="37"/>
        <v>a</v>
      </c>
      <c r="AD90" s="13">
        <f t="shared" si="36"/>
        <v>0</v>
      </c>
      <c r="AE90" s="14">
        <f t="shared" si="23"/>
      </c>
      <c r="AF90" s="15">
        <f t="shared" si="24"/>
      </c>
      <c r="AG90" s="16" t="str">
        <f t="shared" si="30"/>
        <v>inserire dati?</v>
      </c>
    </row>
    <row r="91" spans="1:33" ht="15.75">
      <c r="A91" s="7">
        <v>89</v>
      </c>
      <c r="B91" s="48"/>
      <c r="C91" s="49"/>
      <c r="D91" s="46">
        <f t="shared" si="31"/>
      </c>
      <c r="E91" s="50"/>
      <c r="F91" s="51"/>
      <c r="G91" s="52"/>
      <c r="H91" s="53"/>
      <c r="I91" s="47">
        <f t="shared" si="32"/>
      </c>
      <c r="J91" s="53"/>
      <c r="K91" s="51"/>
      <c r="L91" s="51"/>
      <c r="M91" s="53"/>
      <c r="N91" s="52"/>
      <c r="O91" s="54">
        <f t="shared" si="33"/>
      </c>
      <c r="P91" s="55">
        <f t="shared" si="34"/>
      </c>
      <c r="U91">
        <f t="shared" si="18"/>
      </c>
      <c r="V91" s="7">
        <f t="shared" si="19"/>
      </c>
      <c r="W91" s="9">
        <f t="shared" si="28"/>
      </c>
      <c r="X91" s="7">
        <f t="shared" si="20"/>
      </c>
      <c r="Y91" s="10" t="str">
        <f t="shared" si="21"/>
        <v>intervento?</v>
      </c>
      <c r="Z91" s="10" t="e">
        <f t="shared" si="29"/>
        <v>#VALUE!</v>
      </c>
      <c r="AA91" s="11" t="e">
        <f t="shared" si="22"/>
        <v>#VALUE!</v>
      </c>
      <c r="AB91" s="12" t="e">
        <f t="shared" si="35"/>
        <v>#VALUE!</v>
      </c>
      <c r="AC91" s="8" t="str">
        <f t="shared" si="37"/>
        <v>a</v>
      </c>
      <c r="AD91" s="13">
        <f t="shared" si="36"/>
        <v>0</v>
      </c>
      <c r="AE91" s="14">
        <f t="shared" si="23"/>
      </c>
      <c r="AF91" s="15">
        <f t="shared" si="24"/>
      </c>
      <c r="AG91" s="16" t="str">
        <f t="shared" si="30"/>
        <v>inserire dati?</v>
      </c>
    </row>
    <row r="92" spans="1:33" ht="15.75">
      <c r="A92" s="7">
        <v>90</v>
      </c>
      <c r="B92" s="48"/>
      <c r="C92" s="49"/>
      <c r="D92" s="46">
        <f t="shared" si="31"/>
      </c>
      <c r="E92" s="50"/>
      <c r="F92" s="51"/>
      <c r="G92" s="52"/>
      <c r="H92" s="53"/>
      <c r="I92" s="47">
        <f t="shared" si="32"/>
      </c>
      <c r="J92" s="53"/>
      <c r="K92" s="51"/>
      <c r="L92" s="51"/>
      <c r="M92" s="53"/>
      <c r="N92" s="52"/>
      <c r="O92" s="54">
        <f t="shared" si="33"/>
      </c>
      <c r="P92" s="55">
        <f t="shared" si="34"/>
      </c>
      <c r="U92">
        <f t="shared" si="18"/>
      </c>
      <c r="V92" s="7">
        <f t="shared" si="19"/>
      </c>
      <c r="W92" s="9">
        <f t="shared" si="28"/>
      </c>
      <c r="X92" s="7">
        <f t="shared" si="20"/>
      </c>
      <c r="Y92" s="10" t="str">
        <f t="shared" si="21"/>
        <v>intervento?</v>
      </c>
      <c r="Z92" s="10" t="e">
        <f t="shared" si="29"/>
        <v>#VALUE!</v>
      </c>
      <c r="AA92" s="11" t="e">
        <f t="shared" si="22"/>
        <v>#VALUE!</v>
      </c>
      <c r="AB92" s="12" t="e">
        <f t="shared" si="35"/>
        <v>#VALUE!</v>
      </c>
      <c r="AC92" s="8" t="str">
        <f t="shared" si="37"/>
        <v>a</v>
      </c>
      <c r="AD92" s="13">
        <f t="shared" si="36"/>
        <v>0</v>
      </c>
      <c r="AE92" s="14">
        <f t="shared" si="23"/>
      </c>
      <c r="AF92" s="15">
        <f t="shared" si="24"/>
      </c>
      <c r="AG92" s="16" t="str">
        <f t="shared" si="30"/>
        <v>inserire dati?</v>
      </c>
    </row>
    <row r="93" spans="1:33" ht="15.75">
      <c r="A93" s="7">
        <v>91</v>
      </c>
      <c r="B93" s="48"/>
      <c r="C93" s="49"/>
      <c r="D93" s="46">
        <f t="shared" si="31"/>
      </c>
      <c r="E93" s="50"/>
      <c r="F93" s="51"/>
      <c r="G93" s="52"/>
      <c r="H93" s="53"/>
      <c r="I93" s="47">
        <f t="shared" si="32"/>
      </c>
      <c r="J93" s="53"/>
      <c r="K93" s="51"/>
      <c r="L93" s="51"/>
      <c r="M93" s="53"/>
      <c r="N93" s="52"/>
      <c r="O93" s="54">
        <f t="shared" si="33"/>
      </c>
      <c r="P93" s="55">
        <f t="shared" si="34"/>
      </c>
      <c r="U93">
        <f t="shared" si="18"/>
      </c>
      <c r="V93" s="7">
        <f t="shared" si="19"/>
      </c>
      <c r="W93" s="9">
        <f t="shared" si="28"/>
      </c>
      <c r="X93" s="7">
        <f t="shared" si="20"/>
      </c>
      <c r="Y93" s="10" t="str">
        <f t="shared" si="21"/>
        <v>intervento?</v>
      </c>
      <c r="Z93" s="10" t="e">
        <f t="shared" si="29"/>
        <v>#VALUE!</v>
      </c>
      <c r="AA93" s="11" t="e">
        <f t="shared" si="22"/>
        <v>#VALUE!</v>
      </c>
      <c r="AB93" s="12" t="e">
        <f t="shared" si="35"/>
        <v>#VALUE!</v>
      </c>
      <c r="AC93" s="8" t="str">
        <f t="shared" si="37"/>
        <v>a</v>
      </c>
      <c r="AD93" s="13">
        <f t="shared" si="36"/>
        <v>0</v>
      </c>
      <c r="AE93" s="14">
        <f t="shared" si="23"/>
      </c>
      <c r="AF93" s="15">
        <f t="shared" si="24"/>
      </c>
      <c r="AG93" s="16" t="str">
        <f t="shared" si="30"/>
        <v>inserire dati?</v>
      </c>
    </row>
    <row r="94" spans="1:33" ht="15.75">
      <c r="A94" s="7">
        <v>92</v>
      </c>
      <c r="B94" s="48"/>
      <c r="C94" s="49"/>
      <c r="D94" s="46">
        <f t="shared" si="31"/>
      </c>
      <c r="E94" s="50"/>
      <c r="F94" s="51"/>
      <c r="G94" s="52"/>
      <c r="H94" s="53"/>
      <c r="I94" s="47">
        <f t="shared" si="32"/>
      </c>
      <c r="J94" s="53"/>
      <c r="K94" s="51"/>
      <c r="L94" s="51"/>
      <c r="M94" s="53"/>
      <c r="N94" s="52"/>
      <c r="O94" s="54">
        <f t="shared" si="33"/>
      </c>
      <c r="P94" s="55">
        <f t="shared" si="34"/>
      </c>
      <c r="U94">
        <f t="shared" si="18"/>
      </c>
      <c r="V94" s="7">
        <f t="shared" si="19"/>
      </c>
      <c r="W94" s="9">
        <f t="shared" si="28"/>
      </c>
      <c r="X94" s="7">
        <f t="shared" si="20"/>
      </c>
      <c r="Y94" s="10" t="str">
        <f t="shared" si="21"/>
        <v>intervento?</v>
      </c>
      <c r="Z94" s="10" t="e">
        <f t="shared" si="29"/>
        <v>#VALUE!</v>
      </c>
      <c r="AA94" s="11" t="e">
        <f t="shared" si="22"/>
        <v>#VALUE!</v>
      </c>
      <c r="AB94" s="12" t="e">
        <f t="shared" si="35"/>
        <v>#VALUE!</v>
      </c>
      <c r="AC94" s="8" t="str">
        <f t="shared" si="37"/>
        <v>a</v>
      </c>
      <c r="AD94" s="13">
        <f t="shared" si="36"/>
        <v>0</v>
      </c>
      <c r="AE94" s="14">
        <f t="shared" si="23"/>
      </c>
      <c r="AF94" s="15">
        <f t="shared" si="24"/>
      </c>
      <c r="AG94" s="16" t="str">
        <f t="shared" si="30"/>
        <v>inserire dati?</v>
      </c>
    </row>
    <row r="95" spans="1:33" ht="15.75">
      <c r="A95" s="7">
        <v>93</v>
      </c>
      <c r="B95" s="48"/>
      <c r="C95" s="49"/>
      <c r="D95" s="46">
        <f t="shared" si="31"/>
      </c>
      <c r="E95" s="50"/>
      <c r="F95" s="51"/>
      <c r="G95" s="52"/>
      <c r="H95" s="53"/>
      <c r="I95" s="47">
        <f t="shared" si="32"/>
      </c>
      <c r="J95" s="53"/>
      <c r="K95" s="51"/>
      <c r="L95" s="51"/>
      <c r="M95" s="53"/>
      <c r="N95" s="52"/>
      <c r="O95" s="54">
        <f t="shared" si="33"/>
      </c>
      <c r="P95" s="55">
        <f t="shared" si="34"/>
      </c>
      <c r="U95">
        <f t="shared" si="18"/>
      </c>
      <c r="V95" s="7">
        <f t="shared" si="19"/>
      </c>
      <c r="W95" s="9">
        <f t="shared" si="28"/>
      </c>
      <c r="X95" s="7">
        <f t="shared" si="20"/>
      </c>
      <c r="Y95" s="10" t="str">
        <f t="shared" si="21"/>
        <v>intervento?</v>
      </c>
      <c r="Z95" s="10" t="e">
        <f t="shared" si="29"/>
        <v>#VALUE!</v>
      </c>
      <c r="AA95" s="11" t="e">
        <f t="shared" si="22"/>
        <v>#VALUE!</v>
      </c>
      <c r="AB95" s="12" t="e">
        <f t="shared" si="35"/>
        <v>#VALUE!</v>
      </c>
      <c r="AC95" s="8" t="str">
        <f t="shared" si="37"/>
        <v>a</v>
      </c>
      <c r="AD95" s="13">
        <f t="shared" si="36"/>
        <v>0</v>
      </c>
      <c r="AE95" s="14">
        <f t="shared" si="23"/>
      </c>
      <c r="AF95" s="15">
        <f t="shared" si="24"/>
      </c>
      <c r="AG95" s="16" t="str">
        <f t="shared" si="30"/>
        <v>inserire dati?</v>
      </c>
    </row>
    <row r="96" spans="1:33" ht="15.75">
      <c r="A96" s="7">
        <v>94</v>
      </c>
      <c r="B96" s="48"/>
      <c r="C96" s="49"/>
      <c r="D96" s="46">
        <f t="shared" si="31"/>
      </c>
      <c r="E96" s="50"/>
      <c r="F96" s="51"/>
      <c r="G96" s="52"/>
      <c r="H96" s="53"/>
      <c r="I96" s="47">
        <f t="shared" si="32"/>
      </c>
      <c r="J96" s="53"/>
      <c r="K96" s="51"/>
      <c r="L96" s="51"/>
      <c r="M96" s="53"/>
      <c r="N96" s="52"/>
      <c r="O96" s="54">
        <f t="shared" si="33"/>
      </c>
      <c r="P96" s="55">
        <f t="shared" si="34"/>
      </c>
      <c r="U96">
        <f t="shared" si="18"/>
      </c>
      <c r="V96" s="7">
        <f t="shared" si="19"/>
      </c>
      <c r="W96" s="9">
        <f t="shared" si="28"/>
      </c>
      <c r="X96" s="7">
        <f t="shared" si="20"/>
      </c>
      <c r="Y96" s="10" t="str">
        <f t="shared" si="21"/>
        <v>intervento?</v>
      </c>
      <c r="Z96" s="10" t="e">
        <f t="shared" si="29"/>
        <v>#VALUE!</v>
      </c>
      <c r="AA96" s="11" t="e">
        <f t="shared" si="22"/>
        <v>#VALUE!</v>
      </c>
      <c r="AB96" s="12" t="e">
        <f t="shared" si="35"/>
        <v>#VALUE!</v>
      </c>
      <c r="AC96" s="8" t="str">
        <f t="shared" si="37"/>
        <v>a</v>
      </c>
      <c r="AD96" s="13">
        <f t="shared" si="36"/>
        <v>0</v>
      </c>
      <c r="AE96" s="14">
        <f t="shared" si="23"/>
      </c>
      <c r="AF96" s="15">
        <f t="shared" si="24"/>
      </c>
      <c r="AG96" s="16" t="str">
        <f t="shared" si="30"/>
        <v>inserire dati?</v>
      </c>
    </row>
    <row r="97" spans="1:33" ht="15.75">
      <c r="A97" s="7">
        <v>95</v>
      </c>
      <c r="B97" s="48"/>
      <c r="C97" s="49"/>
      <c r="D97" s="46">
        <f t="shared" si="31"/>
      </c>
      <c r="E97" s="50"/>
      <c r="F97" s="51"/>
      <c r="G97" s="52"/>
      <c r="H97" s="53"/>
      <c r="I97" s="47">
        <f t="shared" si="32"/>
      </c>
      <c r="J97" s="53"/>
      <c r="K97" s="51"/>
      <c r="L97" s="51"/>
      <c r="M97" s="53"/>
      <c r="N97" s="52"/>
      <c r="O97" s="54">
        <f t="shared" si="33"/>
      </c>
      <c r="P97" s="55">
        <f t="shared" si="34"/>
      </c>
      <c r="U97">
        <f aca="true" t="shared" si="38" ref="U97:U102">IF(C97="","",SUMIF($AJ$4:$AJ$17,C97,$AK$4:$AK$17))</f>
      </c>
      <c r="V97" s="7">
        <f aca="true" t="shared" si="39" ref="V97:V102">IF(H97="si",0.3,IF(H97="no",0,""))</f>
      </c>
      <c r="W97" s="9">
        <f t="shared" si="28"/>
      </c>
      <c r="X97" s="7">
        <f aca="true" t="shared" si="40" ref="X97:X102">IF(J97="si",0.5,IF(J97="no",0,""))</f>
      </c>
      <c r="Y97" s="10" t="str">
        <f aca="true" t="shared" si="41" ref="Y97:Y102">IF(N97="","intervento?",IF(N97="rafforzamento locale",SUM(L97*20000+M97*10000),IF(N97="miglioramento sismico",SUM(L97*30000+M97*15000),IF(N97="demolizione e ricostruzione",SUM(L97*40000+M97*20000),"intervento?"))))</f>
        <v>intervento?</v>
      </c>
      <c r="Z97" s="10" t="e">
        <f t="shared" si="29"/>
        <v>#VALUE!</v>
      </c>
      <c r="AA97" s="11" t="e">
        <f aca="true" t="shared" si="42" ref="AA97:AA102">SUM(Z97-Y97)</f>
        <v>#VALUE!</v>
      </c>
      <c r="AB97" s="12" t="e">
        <f t="shared" si="35"/>
        <v>#VALUE!</v>
      </c>
      <c r="AC97" s="8" t="str">
        <f t="shared" si="37"/>
        <v>a</v>
      </c>
      <c r="AD97" s="13">
        <f t="shared" si="36"/>
        <v>0</v>
      </c>
      <c r="AE97" s="14">
        <f aca="true" t="shared" si="43" ref="AE97:AE102">IF(ISERROR(Z97),"",SUM(Z97))</f>
      </c>
      <c r="AF97" s="15">
        <f aca="true" t="shared" si="44" ref="AF97:AF102">IF(OR(AG97="inserire dati?"),"",AG97)</f>
      </c>
      <c r="AG97" s="16" t="str">
        <f t="shared" si="30"/>
        <v>inserire dati?</v>
      </c>
    </row>
    <row r="98" spans="1:33" ht="15.75">
      <c r="A98" s="7">
        <v>96</v>
      </c>
      <c r="B98" s="48"/>
      <c r="C98" s="49"/>
      <c r="D98" s="46">
        <f t="shared" si="31"/>
      </c>
      <c r="E98" s="50"/>
      <c r="F98" s="51"/>
      <c r="G98" s="52"/>
      <c r="H98" s="53"/>
      <c r="I98" s="47">
        <f t="shared" si="32"/>
      </c>
      <c r="J98" s="53"/>
      <c r="K98" s="51"/>
      <c r="L98" s="51"/>
      <c r="M98" s="53"/>
      <c r="N98" s="52"/>
      <c r="O98" s="54">
        <f t="shared" si="33"/>
      </c>
      <c r="P98" s="55">
        <f t="shared" si="34"/>
      </c>
      <c r="U98">
        <f t="shared" si="38"/>
      </c>
      <c r="V98" s="7">
        <f t="shared" si="39"/>
      </c>
      <c r="W98" s="9">
        <f t="shared" si="28"/>
      </c>
      <c r="X98" s="7">
        <f t="shared" si="40"/>
      </c>
      <c r="Y98" s="10" t="str">
        <f t="shared" si="41"/>
        <v>intervento?</v>
      </c>
      <c r="Z98" s="10" t="e">
        <f t="shared" si="29"/>
        <v>#VALUE!</v>
      </c>
      <c r="AA98" s="11" t="e">
        <f t="shared" si="42"/>
        <v>#VALUE!</v>
      </c>
      <c r="AB98" s="12" t="e">
        <f t="shared" si="35"/>
        <v>#VALUE!</v>
      </c>
      <c r="AC98" s="8" t="str">
        <f t="shared" si="37"/>
        <v>a</v>
      </c>
      <c r="AD98" s="13">
        <f t="shared" si="36"/>
        <v>0</v>
      </c>
      <c r="AE98" s="14">
        <f t="shared" si="43"/>
      </c>
      <c r="AF98" s="15">
        <f t="shared" si="44"/>
      </c>
      <c r="AG98" s="16" t="str">
        <f t="shared" si="30"/>
        <v>inserire dati?</v>
      </c>
    </row>
    <row r="99" spans="1:33" ht="15.75">
      <c r="A99" s="7">
        <v>97</v>
      </c>
      <c r="B99" s="48"/>
      <c r="C99" s="49"/>
      <c r="D99" s="46">
        <f t="shared" si="31"/>
      </c>
      <c r="E99" s="50"/>
      <c r="F99" s="51"/>
      <c r="G99" s="52"/>
      <c r="H99" s="53"/>
      <c r="I99" s="47">
        <f t="shared" si="32"/>
      </c>
      <c r="J99" s="53"/>
      <c r="K99" s="51"/>
      <c r="L99" s="51"/>
      <c r="M99" s="53"/>
      <c r="N99" s="52"/>
      <c r="O99" s="54">
        <f t="shared" si="33"/>
      </c>
      <c r="P99" s="55">
        <f t="shared" si="34"/>
      </c>
      <c r="U99">
        <f t="shared" si="38"/>
      </c>
      <c r="V99" s="7">
        <f t="shared" si="39"/>
      </c>
      <c r="W99" s="9">
        <f t="shared" si="28"/>
      </c>
      <c r="X99" s="7">
        <f t="shared" si="40"/>
      </c>
      <c r="Y99" s="10" t="str">
        <f t="shared" si="41"/>
        <v>intervento?</v>
      </c>
      <c r="Z99" s="10" t="e">
        <f>MINA(Y99,IF(N99="rafforzamento locale",E99*100,IF(N99="miglioramento sismico",E99*150,IF(N99="demolizione e ricostruzione",E99*200,""))))</f>
        <v>#VALUE!</v>
      </c>
      <c r="AA99" s="11" t="e">
        <f t="shared" si="42"/>
        <v>#VALUE!</v>
      </c>
      <c r="AB99" s="12" t="e">
        <f t="shared" si="35"/>
        <v>#VALUE!</v>
      </c>
      <c r="AC99" s="8" t="str">
        <f t="shared" si="37"/>
        <v>a</v>
      </c>
      <c r="AD99" s="13">
        <f t="shared" si="36"/>
        <v>0</v>
      </c>
      <c r="AE99" s="14">
        <f t="shared" si="43"/>
      </c>
      <c r="AF99" s="15">
        <f t="shared" si="44"/>
      </c>
      <c r="AG99" s="16" t="str">
        <f t="shared" si="30"/>
        <v>inserire dati?</v>
      </c>
    </row>
    <row r="100" spans="1:33" ht="15.75">
      <c r="A100" s="7">
        <v>98</v>
      </c>
      <c r="B100" s="48"/>
      <c r="C100" s="49"/>
      <c r="D100" s="46">
        <f t="shared" si="31"/>
      </c>
      <c r="E100" s="50"/>
      <c r="F100" s="51"/>
      <c r="G100" s="52"/>
      <c r="H100" s="53"/>
      <c r="I100" s="47">
        <f t="shared" si="32"/>
      </c>
      <c r="J100" s="53"/>
      <c r="K100" s="51"/>
      <c r="L100" s="51"/>
      <c r="M100" s="53"/>
      <c r="N100" s="52"/>
      <c r="O100" s="54">
        <f t="shared" si="33"/>
      </c>
      <c r="P100" s="55">
        <f t="shared" si="34"/>
      </c>
      <c r="U100">
        <f t="shared" si="38"/>
      </c>
      <c r="V100" s="7">
        <f t="shared" si="39"/>
      </c>
      <c r="W100" s="9">
        <f t="shared" si="28"/>
      </c>
      <c r="X100" s="7">
        <f t="shared" si="40"/>
      </c>
      <c r="Y100" s="10" t="str">
        <f t="shared" si="41"/>
        <v>intervento?</v>
      </c>
      <c r="Z100" s="10" t="e">
        <f>MINA(Y100,IF(N100="rafforzamento locale",E100*100,IF(N100="miglioramento sismico",E100*150,IF(N100="demolizione e ricostruzione",E100*200,""))))</f>
        <v>#VALUE!</v>
      </c>
      <c r="AA100" s="11" t="e">
        <f t="shared" si="42"/>
        <v>#VALUE!</v>
      </c>
      <c r="AB100" s="12" t="e">
        <f t="shared" si="35"/>
        <v>#VALUE!</v>
      </c>
      <c r="AC100" s="8" t="str">
        <f t="shared" si="37"/>
        <v>a</v>
      </c>
      <c r="AD100" s="13">
        <f t="shared" si="36"/>
        <v>0</v>
      </c>
      <c r="AE100" s="14">
        <f t="shared" si="43"/>
      </c>
      <c r="AF100" s="15">
        <f t="shared" si="44"/>
      </c>
      <c r="AG100" s="16" t="str">
        <f t="shared" si="30"/>
        <v>inserire dati?</v>
      </c>
    </row>
    <row r="101" spans="1:33" ht="15.75">
      <c r="A101" s="7">
        <v>99</v>
      </c>
      <c r="B101" s="48"/>
      <c r="C101" s="49"/>
      <c r="D101" s="46">
        <f t="shared" si="31"/>
      </c>
      <c r="E101" s="50"/>
      <c r="F101" s="51"/>
      <c r="G101" s="52"/>
      <c r="H101" s="53"/>
      <c r="I101" s="47">
        <f t="shared" si="32"/>
      </c>
      <c r="J101" s="53"/>
      <c r="K101" s="51"/>
      <c r="L101" s="51"/>
      <c r="M101" s="53"/>
      <c r="N101" s="52"/>
      <c r="O101" s="54">
        <f t="shared" si="33"/>
      </c>
      <c r="P101" s="55">
        <f t="shared" si="34"/>
      </c>
      <c r="U101">
        <f t="shared" si="38"/>
      </c>
      <c r="V101" s="7">
        <f t="shared" si="39"/>
      </c>
      <c r="W101" s="9">
        <f t="shared" si="28"/>
      </c>
      <c r="X101" s="7">
        <f t="shared" si="40"/>
      </c>
      <c r="Y101" s="10" t="str">
        <f t="shared" si="41"/>
        <v>intervento?</v>
      </c>
      <c r="Z101" s="10" t="e">
        <f>MINA(Y101,IF(N101="rafforzamento locale",E101*100,IF(N101="miglioramento sismico",E101*150,IF(N101="demolizione e ricostruzione",E101*200,""))))</f>
        <v>#VALUE!</v>
      </c>
      <c r="AA101" s="11" t="e">
        <f t="shared" si="42"/>
        <v>#VALUE!</v>
      </c>
      <c r="AB101" s="12" t="e">
        <f t="shared" si="35"/>
        <v>#VALUE!</v>
      </c>
      <c r="AC101" s="8" t="str">
        <f t="shared" si="37"/>
        <v>a</v>
      </c>
      <c r="AD101" s="13">
        <f t="shared" si="36"/>
        <v>0</v>
      </c>
      <c r="AE101" s="14">
        <f t="shared" si="43"/>
      </c>
      <c r="AF101" s="15">
        <f t="shared" si="44"/>
      </c>
      <c r="AG101" s="16" t="str">
        <f t="shared" si="30"/>
        <v>inserire dati?</v>
      </c>
    </row>
    <row r="102" spans="1:33" ht="15.75">
      <c r="A102" s="7">
        <v>100</v>
      </c>
      <c r="B102" s="48"/>
      <c r="C102" s="49"/>
      <c r="D102" s="46">
        <f t="shared" si="31"/>
      </c>
      <c r="E102" s="50"/>
      <c r="F102" s="51"/>
      <c r="G102" s="52"/>
      <c r="H102" s="53"/>
      <c r="I102" s="47">
        <f t="shared" si="32"/>
      </c>
      <c r="J102" s="53"/>
      <c r="K102" s="51"/>
      <c r="L102" s="51"/>
      <c r="M102" s="53"/>
      <c r="N102" s="52"/>
      <c r="O102" s="54">
        <f t="shared" si="33"/>
      </c>
      <c r="P102" s="55">
        <f t="shared" si="34"/>
      </c>
      <c r="U102">
        <f t="shared" si="38"/>
      </c>
      <c r="V102" s="7">
        <f t="shared" si="39"/>
      </c>
      <c r="W102" s="9">
        <f t="shared" si="28"/>
      </c>
      <c r="X102" s="7">
        <f t="shared" si="40"/>
      </c>
      <c r="Y102" s="10" t="str">
        <f t="shared" si="41"/>
        <v>intervento?</v>
      </c>
      <c r="Z102" s="10" t="e">
        <f>MINA(Y102,IF(N102="rafforzamento locale",E102*100,IF(N102="miglioramento sismico",E102*150,IF(N102="demolizione e ricostruzione",E102*200,""))))</f>
        <v>#VALUE!</v>
      </c>
      <c r="AA102" s="11" t="e">
        <f t="shared" si="42"/>
        <v>#VALUE!</v>
      </c>
      <c r="AB102" s="12" t="e">
        <f t="shared" si="35"/>
        <v>#VALUE!</v>
      </c>
      <c r="AC102" s="8" t="str">
        <f t="shared" si="37"/>
        <v>a</v>
      </c>
      <c r="AD102" s="13">
        <f t="shared" si="36"/>
        <v>0</v>
      </c>
      <c r="AE102" s="14">
        <f t="shared" si="43"/>
      </c>
      <c r="AF102" s="15">
        <f t="shared" si="44"/>
      </c>
      <c r="AG102" s="16" t="str">
        <f t="shared" si="30"/>
        <v>inserire dati?</v>
      </c>
    </row>
  </sheetData>
  <sheetProtection password="EF26" sheet="1" objects="1" scenarios="1" selectLockedCells="1"/>
  <protectedRanges>
    <protectedRange sqref="I3:I102 W3:W102" name="Intervallo1"/>
  </protectedRanges>
  <dataValidations count="12">
    <dataValidation type="list" showInputMessage="1" showErrorMessage="1" errorTitle="Tipo di intervento" error="Non hai inserito un nome valido. Inserisci un tipo di intervento dall'elenco." sqref="N3:N102">
      <formula1>$AJ$29:$AJ$31</formula1>
    </dataValidation>
    <dataValidation type="decimal" allowBlank="1" showInputMessage="1" showErrorMessage="1" errorTitle="Non classificato" error="Non è possibile modificare il contenuto della cella. Il valore è automatico se è inserito il comune e l'anno di costruzione dell'edificio." sqref="I3:I102">
      <formula1>0</formula1>
      <formula2>0.2</formula2>
    </dataValidation>
    <dataValidation type="whole" allowBlank="1" showInputMessage="1" showErrorMessage="1" errorTitle="Anno di costruzione" error="L'anno può essere solo indicato con un numero di 4 cifre nella forma &quot;aaaa&quot; (es. 1917). " sqref="F3:F102">
      <formula1>1000</formula1>
      <formula2>2012</formula2>
    </dataValidation>
    <dataValidation type="whole" operator="greaterThan" showInputMessage="1" showErrorMessage="1" errorTitle="superficie (mq)" error="Il numero deve essere maggiore di 0, senza decimali (es. 243, 1257, ecc.)" sqref="E3:E102">
      <formula1>0</formula1>
    </dataValidation>
    <dataValidation showInputMessage="1" showErrorMessage="1" sqref="D3:D102"/>
    <dataValidation type="whole" operator="greaterThanOrEqual" showInputMessage="1" showErrorMessage="1" errorTitle="Numero abitazioni" error="Non hai inserito un numero valido. Inserisci un numero intero maggiore o uguale a 0." sqref="M3:M102">
      <formula1>0</formula1>
    </dataValidation>
    <dataValidation type="whole" operator="greaterThan" showInputMessage="1" showErrorMessage="1" errorTitle="Numero di occupanti" error="Non hai inserito un numeor valido. Il numero di occupanti deve essere maggiore di 0." sqref="L3:L102">
      <formula1>0</formula1>
    </dataValidation>
    <dataValidation type="list" showInputMessage="1" showErrorMessage="1" errorTitle="Comune" error="Non hai inserito un nome valido. Inserisci un nome di un Comune dall'elenco." sqref="C3:C102">
      <formula1>$AJ$4:$AJ$17</formula1>
    </dataValidation>
    <dataValidation type="list" showInputMessage="1" showErrorMessage="1" errorTitle="Tipologia strutturale" error="Non hai inserito un nome valido. Inserisci una tipologia dall'elenco." sqref="G3:G102">
      <formula1>$AJ$20:$AJ$22</formula1>
    </dataValidation>
    <dataValidation type="list" showInputMessage="1" showErrorMessage="1" errorTitle="Ordinanza agibilità" error="Non hai selezionato un opzione valida. Scegli si o no dall'elenco." sqref="H3:H102">
      <formula1>$AJ$34:$AJ$35</formula1>
    </dataValidation>
    <dataValidation type="list" showInputMessage="1" showErrorMessage="1" errorTitle="Vie di fuga" error="Non hai selezionato un opzione dall'elenco. Scegli si o no dall'elenco." sqref="J3:J102">
      <formula1>$AJ$34:$AJ$35</formula1>
    </dataValidation>
    <dataValidation operator="lessThan" showInputMessage="1" showErrorMessage="1" sqref="B3:B102"/>
  </dataValidations>
  <printOptions/>
  <pageMargins left="0.75" right="0.75" top="1" bottom="1" header="0.5" footer="0.5"/>
  <pageSetup horizontalDpi="600" verticalDpi="600" orientation="landscape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Regione Toscana</cp:lastModifiedBy>
  <dcterms:created xsi:type="dcterms:W3CDTF">2012-10-11T14:01:52Z</dcterms:created>
  <dcterms:modified xsi:type="dcterms:W3CDTF">2012-10-26T10:59:12Z</dcterms:modified>
  <cp:category/>
  <cp:version/>
  <cp:contentType/>
  <cp:contentStatus/>
</cp:coreProperties>
</file>