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773" activeTab="0"/>
  </bookViews>
  <sheets>
    <sheet name="Datiprove" sheetId="1" r:id="rId1"/>
    <sheet name="Nondistruttive" sheetId="2" r:id="rId2"/>
    <sheet name="Carote" sheetId="3" r:id="rId3"/>
    <sheet name="Sintesi" sheetId="4" r:id="rId4"/>
    <sheet name="Riferimenti" sheetId="5" r:id="rId5"/>
    <sheet name="Riferimenti1" sheetId="6" r:id="rId6"/>
  </sheets>
  <definedNames>
    <definedName name="_xlnm.Print_Area" localSheetId="2">'Carote'!$B$1:$H$34</definedName>
    <definedName name="_xlnm.Print_Area" localSheetId="0">'Datiprove'!$A$1:$AZ$27</definedName>
    <definedName name="_xlnm.Print_Area" localSheetId="1">'Nondistruttive'!$A$1:$Q$16</definedName>
    <definedName name="_xlnm.Print_Area" localSheetId="3">'Sintesi'!$A$4:$W$18</definedName>
  </definedNames>
  <calcPr fullCalcOnLoad="1"/>
</workbook>
</file>

<file path=xl/sharedStrings.xml><?xml version="1.0" encoding="utf-8"?>
<sst xmlns="http://schemas.openxmlformats.org/spreadsheetml/2006/main" count="2093" uniqueCount="1160">
  <si>
    <t>f5</t>
  </si>
  <si>
    <t>g5</t>
  </si>
  <si>
    <t>f6</t>
  </si>
  <si>
    <t>g6</t>
  </si>
  <si>
    <t>f7</t>
  </si>
  <si>
    <t>g7</t>
  </si>
  <si>
    <t>f8</t>
  </si>
  <si>
    <t>g8</t>
  </si>
  <si>
    <t>f9</t>
  </si>
  <si>
    <t>g9</t>
  </si>
  <si>
    <t>f10</t>
  </si>
  <si>
    <t>g10</t>
  </si>
  <si>
    <t>f11</t>
  </si>
  <si>
    <t>g11</t>
  </si>
  <si>
    <t>f12</t>
  </si>
  <si>
    <t>g12</t>
  </si>
  <si>
    <t>f13</t>
  </si>
  <si>
    <t>g13</t>
  </si>
  <si>
    <t>f14</t>
  </si>
  <si>
    <t>g14</t>
  </si>
  <si>
    <t>f15</t>
  </si>
  <si>
    <t>g15</t>
  </si>
  <si>
    <t>f16</t>
  </si>
  <si>
    <t>g16</t>
  </si>
  <si>
    <t>f17</t>
  </si>
  <si>
    <t>g17</t>
  </si>
  <si>
    <t>f18</t>
  </si>
  <si>
    <t>g18</t>
  </si>
  <si>
    <t>f19</t>
  </si>
  <si>
    <t>g19</t>
  </si>
  <si>
    <t>f20</t>
  </si>
  <si>
    <t>g20</t>
  </si>
  <si>
    <t>f21</t>
  </si>
  <si>
    <t>g21</t>
  </si>
  <si>
    <t>f22</t>
  </si>
  <si>
    <t>g22</t>
  </si>
  <si>
    <t>f23</t>
  </si>
  <si>
    <t>g23</t>
  </si>
  <si>
    <t>f24</t>
  </si>
  <si>
    <t>g24</t>
  </si>
  <si>
    <t>f25</t>
  </si>
  <si>
    <t>g25</t>
  </si>
  <si>
    <t>f26</t>
  </si>
  <si>
    <t>g26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</si>
  <si>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</si>
  <si>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</si>
  <si>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</si>
  <si>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</si>
  <si>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</si>
  <si>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</si>
  <si>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</si>
  <si>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</si>
  <si>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</si>
  <si>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</si>
  <si>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</si>
  <si>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</si>
  <si>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</si>
  <si>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</si>
  <si>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</si>
  <si>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</si>
  <si>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</si>
  <si>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</si>
  <si>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</si>
  <si>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</si>
  <si>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</si>
  <si>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</si>
  <si>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m5</t>
  </si>
  <si>
    <t>n5</t>
  </si>
  <si>
    <t>m6</t>
  </si>
  <si>
    <t>n6</t>
  </si>
  <si>
    <t>m7</t>
  </si>
  <si>
    <t>n7</t>
  </si>
  <si>
    <t>m8</t>
  </si>
  <si>
    <t>n8</t>
  </si>
  <si>
    <t>m9</t>
  </si>
  <si>
    <t>n9</t>
  </si>
  <si>
    <t>m10</t>
  </si>
  <si>
    <t>n10</t>
  </si>
  <si>
    <t>m11</t>
  </si>
  <si>
    <t>n11</t>
  </si>
  <si>
    <t>m12</t>
  </si>
  <si>
    <t>n12</t>
  </si>
  <si>
    <t>m13</t>
  </si>
  <si>
    <t>n13</t>
  </si>
  <si>
    <t>m14</t>
  </si>
  <si>
    <t>n14</t>
  </si>
  <si>
    <t>m15</t>
  </si>
  <si>
    <t>n15</t>
  </si>
  <si>
    <t>m16</t>
  </si>
  <si>
    <t>n16</t>
  </si>
  <si>
    <t>m17</t>
  </si>
  <si>
    <t>n17</t>
  </si>
  <si>
    <t>m18</t>
  </si>
  <si>
    <t>n18</t>
  </si>
  <si>
    <t>m19</t>
  </si>
  <si>
    <t>n19</t>
  </si>
  <si>
    <t>m20</t>
  </si>
  <si>
    <t>n20</t>
  </si>
  <si>
    <t>m21</t>
  </si>
  <si>
    <t>n21</t>
  </si>
  <si>
    <t>m22</t>
  </si>
  <si>
    <t>n22</t>
  </si>
  <si>
    <t>m23</t>
  </si>
  <si>
    <t>n23</t>
  </si>
  <si>
    <t>m24</t>
  </si>
  <si>
    <t>n24</t>
  </si>
  <si>
    <t>m25</t>
  </si>
  <si>
    <t>n25</t>
  </si>
  <si>
    <t>m26</t>
  </si>
  <si>
    <t>n26</t>
  </si>
  <si>
    <t>x5</t>
  </si>
  <si>
    <t>ag5</t>
  </si>
  <si>
    <t>x6</t>
  </si>
  <si>
    <t>ag6</t>
  </si>
  <si>
    <t>x7</t>
  </si>
  <si>
    <t>ag7</t>
  </si>
  <si>
    <t>x8</t>
  </si>
  <si>
    <t>ag8</t>
  </si>
  <si>
    <t>x9</t>
  </si>
  <si>
    <t>ag9</t>
  </si>
  <si>
    <t>x10</t>
  </si>
  <si>
    <t>ag10</t>
  </si>
  <si>
    <t>x11</t>
  </si>
  <si>
    <t>ag11</t>
  </si>
  <si>
    <t>x12</t>
  </si>
  <si>
    <t>ag12</t>
  </si>
  <si>
    <t>x13</t>
  </si>
  <si>
    <t>ag13</t>
  </si>
  <si>
    <t>x14</t>
  </si>
  <si>
    <t>ag14</t>
  </si>
  <si>
    <t>x15</t>
  </si>
  <si>
    <t>ag15</t>
  </si>
  <si>
    <t>x16</t>
  </si>
  <si>
    <t>ag16</t>
  </si>
  <si>
    <t>x17</t>
  </si>
  <si>
    <t>ag17</t>
  </si>
  <si>
    <t>x18</t>
  </si>
  <si>
    <t>ag18</t>
  </si>
  <si>
    <t>x19</t>
  </si>
  <si>
    <t>ag19</t>
  </si>
  <si>
    <t>x20</t>
  </si>
  <si>
    <t>ag20</t>
  </si>
  <si>
    <t>x21</t>
  </si>
  <si>
    <t>ag21</t>
  </si>
  <si>
    <t>x22</t>
  </si>
  <si>
    <t>ag22</t>
  </si>
  <si>
    <t>x23</t>
  </si>
  <si>
    <t>ag23</t>
  </si>
  <si>
    <t>x24</t>
  </si>
  <si>
    <t>ag24</t>
  </si>
  <si>
    <t>x25</t>
  </si>
  <si>
    <t>ag25</t>
  </si>
  <si>
    <t>x26</t>
  </si>
  <si>
    <t>ag26</t>
  </si>
  <si>
    <t>Non modificate i dati di questa pagina!!!</t>
  </si>
  <si>
    <t>at5</t>
  </si>
  <si>
    <t>at6</t>
  </si>
  <si>
    <t>at7</t>
  </si>
  <si>
    <t>at8</t>
  </si>
  <si>
    <t>at9</t>
  </si>
  <si>
    <t>at10</t>
  </si>
  <si>
    <t>at11</t>
  </si>
  <si>
    <t>at12</t>
  </si>
  <si>
    <t>at13</t>
  </si>
  <si>
    <t>at14</t>
  </si>
  <si>
    <t>at15</t>
  </si>
  <si>
    <t>at16</t>
  </si>
  <si>
    <t>at17</t>
  </si>
  <si>
    <t>at18</t>
  </si>
  <si>
    <t>at19</t>
  </si>
  <si>
    <t>at20</t>
  </si>
  <si>
    <t>at21</t>
  </si>
  <si>
    <t>at22</t>
  </si>
  <si>
    <t>at23</t>
  </si>
  <si>
    <t>at24</t>
  </si>
  <si>
    <t>at25</t>
  </si>
  <si>
    <t>at26</t>
  </si>
  <si>
    <t>at27</t>
  </si>
  <si>
    <t>at28</t>
  </si>
  <si>
    <t>ah5</t>
  </si>
  <si>
    <t>ah6</t>
  </si>
  <si>
    <t>ah7</t>
  </si>
  <si>
    <t>ah8</t>
  </si>
  <si>
    <t>ah9</t>
  </si>
  <si>
    <t>ah10</t>
  </si>
  <si>
    <t>ah11</t>
  </si>
  <si>
    <t>ah12</t>
  </si>
  <si>
    <t>ah13</t>
  </si>
  <si>
    <t>ah14</t>
  </si>
  <si>
    <t>ah15</t>
  </si>
  <si>
    <t>ah16</t>
  </si>
  <si>
    <t>ah17</t>
  </si>
  <si>
    <t>ah18</t>
  </si>
  <si>
    <t>ah19</t>
  </si>
  <si>
    <t>ah20</t>
  </si>
  <si>
    <t>ah21</t>
  </si>
  <si>
    <t>ah22</t>
  </si>
  <si>
    <t>ah23</t>
  </si>
  <si>
    <t>ah24</t>
  </si>
  <si>
    <t>ah25</t>
  </si>
  <si>
    <t>ah26</t>
  </si>
  <si>
    <t>ah27</t>
  </si>
  <si>
    <t>ah28</t>
  </si>
  <si>
    <t>aj5</t>
  </si>
  <si>
    <t>aj6</t>
  </si>
  <si>
    <t>aj7</t>
  </si>
  <si>
    <t>aj8</t>
  </si>
  <si>
    <t>aj9</t>
  </si>
  <si>
    <t>aj10</t>
  </si>
  <si>
    <t>aj11</t>
  </si>
  <si>
    <t>aj12</t>
  </si>
  <si>
    <t>aj13</t>
  </si>
  <si>
    <t>aj14</t>
  </si>
  <si>
    <t>aj15</t>
  </si>
  <si>
    <t>aj16</t>
  </si>
  <si>
    <t>aj17</t>
  </si>
  <si>
    <t>aj18</t>
  </si>
  <si>
    <t>aj19</t>
  </si>
  <si>
    <t>aj20</t>
  </si>
  <si>
    <t>aj21</t>
  </si>
  <si>
    <t>aj22</t>
  </si>
  <si>
    <t>aj23</t>
  </si>
  <si>
    <t>aj24</t>
  </si>
  <si>
    <t>aj25</t>
  </si>
  <si>
    <t>aj26</t>
  </si>
  <si>
    <t>aj27</t>
  </si>
  <si>
    <t>aj28</t>
  </si>
  <si>
    <t>ak5</t>
  </si>
  <si>
    <t>ak6</t>
  </si>
  <si>
    <t>ak7</t>
  </si>
  <si>
    <t>ak8</t>
  </si>
  <si>
    <t>ak9</t>
  </si>
  <si>
    <t>ak10</t>
  </si>
  <si>
    <t>ak11</t>
  </si>
  <si>
    <t>ak12</t>
  </si>
  <si>
    <t>ak13</t>
  </si>
  <si>
    <t>ak14</t>
  </si>
  <si>
    <t>ak15</t>
  </si>
  <si>
    <t>ak16</t>
  </si>
  <si>
    <t>ak17</t>
  </si>
  <si>
    <t>ak18</t>
  </si>
  <si>
    <t>ak19</t>
  </si>
  <si>
    <t>ak20</t>
  </si>
  <si>
    <t>ak21</t>
  </si>
  <si>
    <t>ak22</t>
  </si>
  <si>
    <t>ak23</t>
  </si>
  <si>
    <t>ak24</t>
  </si>
  <si>
    <t>ak25</t>
  </si>
  <si>
    <t>ak26</t>
  </si>
  <si>
    <t>ak27</t>
  </si>
  <si>
    <t>ak28</t>
  </si>
  <si>
    <t>al5</t>
  </si>
  <si>
    <t>al6</t>
  </si>
  <si>
    <t>al7</t>
  </si>
  <si>
    <t>al8</t>
  </si>
  <si>
    <t>al9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</si>
  <si>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</si>
  <si>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</si>
  <si>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</si>
  <si>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</si>
  <si>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</si>
  <si>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</si>
  <si>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</si>
  <si>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</si>
  <si>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</si>
  <si>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al19</t>
  </si>
  <si>
    <t>al20</t>
  </si>
  <si>
    <t>al21</t>
  </si>
  <si>
    <t>al22</t>
  </si>
  <si>
    <t>al23</t>
  </si>
  <si>
    <t>al24</t>
  </si>
  <si>
    <t>al25</t>
  </si>
  <si>
    <t>al26</t>
  </si>
  <si>
    <t>al27</t>
  </si>
  <si>
    <t>al28</t>
  </si>
  <si>
    <t>am5</t>
  </si>
  <si>
    <t>am6</t>
  </si>
  <si>
    <t>am7</t>
  </si>
  <si>
    <t>am8</t>
  </si>
  <si>
    <t>am9</t>
  </si>
  <si>
    <t>am10</t>
  </si>
  <si>
    <t>am11</t>
  </si>
  <si>
    <t>am12</t>
  </si>
  <si>
    <t>am13</t>
  </si>
  <si>
    <t>am14</t>
  </si>
  <si>
    <t>am15</t>
  </si>
  <si>
    <t>am16</t>
  </si>
  <si>
    <t>am17</t>
  </si>
  <si>
    <t>am18</t>
  </si>
  <si>
    <t>am19</t>
  </si>
  <si>
    <t>am20</t>
  </si>
  <si>
    <t>am21</t>
  </si>
  <si>
    <t>am22</t>
  </si>
  <si>
    <t>am23</t>
  </si>
  <si>
    <t>am24</t>
  </si>
  <si>
    <t>am25</t>
  </si>
  <si>
    <t>am26</t>
  </si>
  <si>
    <t>am27</t>
  </si>
  <si>
    <t>am28</t>
  </si>
  <si>
    <t>an5</t>
  </si>
  <si>
    <t>an6</t>
  </si>
  <si>
    <t>an7</t>
  </si>
  <si>
    <t>an8</t>
  </si>
  <si>
    <t>an9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</si>
  <si>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</si>
  <si>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</si>
  <si>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</si>
  <si>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</si>
  <si>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</si>
  <si>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</si>
  <si>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</si>
  <si>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</si>
  <si>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</si>
  <si>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</si>
  <si>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</si>
  <si>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</si>
  <si>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</si>
  <si>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</si>
  <si>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</si>
  <si>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</si>
  <si>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</si>
  <si>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</si>
  <si>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</si>
  <si>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ao5</t>
  </si>
  <si>
    <t>ao6</t>
  </si>
  <si>
    <t>ao7</t>
  </si>
  <si>
    <t>ao8</t>
  </si>
  <si>
    <t>ao9</t>
  </si>
  <si>
    <t>ao10</t>
  </si>
  <si>
    <t>ao11</t>
  </si>
  <si>
    <t>ao12</t>
  </si>
  <si>
    <t>ao13</t>
  </si>
  <si>
    <t>ao14</t>
  </si>
  <si>
    <t>ao15</t>
  </si>
  <si>
    <t>ao16</t>
  </si>
  <si>
    <t>ao17</t>
  </si>
  <si>
    <t>ao18</t>
  </si>
  <si>
    <t>ao19</t>
  </si>
  <si>
    <t>ao20</t>
  </si>
  <si>
    <t>ao21</t>
  </si>
  <si>
    <t>ao22</t>
  </si>
  <si>
    <t>ao23</t>
  </si>
  <si>
    <t>ao24</t>
  </si>
  <si>
    <t>ao25</t>
  </si>
  <si>
    <t>ao26</t>
  </si>
  <si>
    <t>ao27</t>
  </si>
  <si>
    <t>ao28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</si>
  <si>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</si>
  <si>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</si>
  <si>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</si>
  <si>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</si>
  <si>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</si>
  <si>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</si>
  <si>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</si>
  <si>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</si>
  <si>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</si>
  <si>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</si>
  <si>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</si>
  <si>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</si>
  <si>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</si>
  <si>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</si>
  <si>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</si>
  <si>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</si>
  <si>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</si>
  <si>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</si>
  <si>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</si>
  <si>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</si>
  <si>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</si>
  <si>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</si>
  <si>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</si>
  <si>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</si>
  <si>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au5</t>
  </si>
  <si>
    <t>au6</t>
  </si>
  <si>
    <t>au7</t>
  </si>
  <si>
    <t>au8</t>
  </si>
  <si>
    <t>au9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</si>
  <si>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</si>
  <si>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</si>
  <si>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</si>
  <si>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</si>
  <si>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</si>
  <si>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</si>
  <si>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</si>
  <si>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</si>
  <si>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</si>
  <si>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</si>
  <si>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</si>
  <si>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</si>
  <si>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</si>
  <si>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</si>
  <si>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</si>
  <si>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</si>
  <si>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</si>
  <si>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</si>
  <si>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</si>
  <si>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aq5</t>
  </si>
  <si>
    <t>aq6</t>
  </si>
  <si>
    <t>aq7</t>
  </si>
  <si>
    <t>aq8</t>
  </si>
  <si>
    <t>aq9</t>
  </si>
  <si>
    <t>aq10</t>
  </si>
  <si>
    <t>aq11</t>
  </si>
  <si>
    <t>aq12</t>
  </si>
  <si>
    <t>aq13</t>
  </si>
  <si>
    <t>aq14</t>
  </si>
  <si>
    <t>aq15</t>
  </si>
  <si>
    <t>aq16</t>
  </si>
  <si>
    <t>aq17</t>
  </si>
  <si>
    <t>aq18</t>
  </si>
  <si>
    <t>aq19</t>
  </si>
  <si>
    <t>aq20</t>
  </si>
  <si>
    <t>aq21</t>
  </si>
  <si>
    <t>aq22</t>
  </si>
  <si>
    <t>aq23</t>
  </si>
  <si>
    <t>aq24</t>
  </si>
  <si>
    <t>aq25</t>
  </si>
  <si>
    <t>aq26</t>
  </si>
  <si>
    <t>aq27</t>
  </si>
  <si>
    <t>aq28</t>
  </si>
  <si>
    <t>ar5</t>
  </si>
  <si>
    <t>ar6</t>
  </si>
  <si>
    <t>ar7</t>
  </si>
  <si>
    <t>ar8</t>
  </si>
  <si>
    <t>ar9</t>
  </si>
  <si>
    <t>ar10</t>
  </si>
  <si>
    <t>ar11</t>
  </si>
  <si>
    <t>ar12</t>
  </si>
  <si>
    <t>ar13</t>
  </si>
  <si>
    <t>ar14</t>
  </si>
  <si>
    <t>ar15</t>
  </si>
  <si>
    <t>ar16</t>
  </si>
  <si>
    <t>ar17</t>
  </si>
  <si>
    <t>ar18</t>
  </si>
  <si>
    <t>ar19</t>
  </si>
  <si>
    <t>ar20</t>
  </si>
  <si>
    <t>ar21</t>
  </si>
  <si>
    <t>ar22</t>
  </si>
  <si>
    <t>ar23</t>
  </si>
  <si>
    <t>ar24</t>
  </si>
  <si>
    <t>ar25</t>
  </si>
  <si>
    <t>ar26</t>
  </si>
  <si>
    <t>ar27</t>
  </si>
  <si>
    <t>ar28</t>
  </si>
  <si>
    <t>av5</t>
  </si>
  <si>
    <t>av6</t>
  </si>
  <si>
    <t>av7</t>
  </si>
  <si>
    <t>av8</t>
  </si>
  <si>
    <t>av9</t>
  </si>
  <si>
    <t>av10</t>
  </si>
  <si>
    <t>av11</t>
  </si>
  <si>
    <t>av12</t>
  </si>
  <si>
    <t>av13</t>
  </si>
  <si>
    <t>av14</t>
  </si>
  <si>
    <t>av15</t>
  </si>
  <si>
    <t>av16</t>
  </si>
  <si>
    <t>av17</t>
  </si>
  <si>
    <t>av18</t>
  </si>
  <si>
    <t>av19</t>
  </si>
  <si>
    <t>av20</t>
  </si>
  <si>
    <t>av21</t>
  </si>
  <si>
    <t>av22</t>
  </si>
  <si>
    <t>av23</t>
  </si>
  <si>
    <t>av24</t>
  </si>
  <si>
    <t>av25</t>
  </si>
  <si>
    <t>av26</t>
  </si>
  <si>
    <t>av27</t>
  </si>
  <si>
    <t>av28</t>
  </si>
  <si>
    <t>ax5</t>
  </si>
  <si>
    <t>ax6</t>
  </si>
  <si>
    <t>ax7</t>
  </si>
  <si>
    <t>ax8</t>
  </si>
  <si>
    <t>ax9</t>
  </si>
  <si>
    <t>ax10</t>
  </si>
  <si>
    <t>ax11</t>
  </si>
  <si>
    <t>ax12</t>
  </si>
  <si>
    <t>ax13</t>
  </si>
  <si>
    <t>ax14</t>
  </si>
  <si>
    <t>ax15</t>
  </si>
  <si>
    <t>ax16</t>
  </si>
  <si>
    <t>ax17</t>
  </si>
  <si>
    <t>ax18</t>
  </si>
  <si>
    <t>ax19</t>
  </si>
  <si>
    <t>ax20</t>
  </si>
  <si>
    <t>ax21</t>
  </si>
  <si>
    <t>ax22</t>
  </si>
  <si>
    <t>ax23</t>
  </si>
  <si>
    <t>ax24</t>
  </si>
  <si>
    <t>ax25</t>
  </si>
  <si>
    <t>ax26</t>
  </si>
  <si>
    <t>ax27</t>
  </si>
  <si>
    <t>ax28</t>
  </si>
  <si>
    <t>az5</t>
  </si>
  <si>
    <t>az6</t>
  </si>
  <si>
    <t>az7</t>
  </si>
  <si>
    <t>az8</t>
  </si>
  <si>
    <t>az9</t>
  </si>
  <si>
    <t>az10</t>
  </si>
  <si>
    <t>az11</t>
  </si>
  <si>
    <t>az12</t>
  </si>
  <si>
    <t>az13</t>
  </si>
  <si>
    <t>az14</t>
  </si>
  <si>
    <t>az15</t>
  </si>
  <si>
    <t>az16</t>
  </si>
  <si>
    <t>az17</t>
  </si>
  <si>
    <t>az18</t>
  </si>
  <si>
    <t>az19</t>
  </si>
  <si>
    <t>az20</t>
  </si>
  <si>
    <t>az21</t>
  </si>
  <si>
    <t>az22</t>
  </si>
  <si>
    <t>az23</t>
  </si>
  <si>
    <t>az24</t>
  </si>
  <si>
    <t>az25</t>
  </si>
  <si>
    <t>az26</t>
  </si>
  <si>
    <t>az27</t>
  </si>
  <si>
    <t>az28</t>
  </si>
  <si>
    <t>p5</t>
  </si>
  <si>
    <t>q5</t>
  </si>
  <si>
    <t>r5</t>
  </si>
  <si>
    <t>o5</t>
  </si>
  <si>
    <t>as5</t>
  </si>
  <si>
    <t>f30</t>
  </si>
  <si>
    <t>s5</t>
  </si>
  <si>
    <t>t5</t>
  </si>
  <si>
    <t>u5</t>
  </si>
  <si>
    <t>ai5</t>
  </si>
  <si>
    <t>y5</t>
  </si>
  <si>
    <t>z5</t>
  </si>
  <si>
    <t>aa5</t>
  </si>
  <si>
    <t>ab5</t>
  </si>
  <si>
    <t>ac5</t>
  </si>
  <si>
    <t>ad5</t>
  </si>
  <si>
    <t>p6</t>
  </si>
  <si>
    <t>q6</t>
  </si>
  <si>
    <t>r6</t>
  </si>
  <si>
    <t>o6</t>
  </si>
  <si>
    <t>as6</t>
  </si>
  <si>
    <t>g30</t>
  </si>
  <si>
    <t>s6</t>
  </si>
  <si>
    <t>t6</t>
  </si>
  <si>
    <t>u6</t>
  </si>
  <si>
    <t>ai6</t>
  </si>
  <si>
    <t>y6</t>
  </si>
  <si>
    <t>z6</t>
  </si>
  <si>
    <t>aa6</t>
  </si>
  <si>
    <t>i13</t>
  </si>
  <si>
    <t>ab6</t>
  </si>
  <si>
    <t>ac6</t>
  </si>
  <si>
    <t>ad6</t>
  </si>
  <si>
    <t>p7</t>
  </si>
  <si>
    <t>q7</t>
  </si>
  <si>
    <t>r7</t>
  </si>
  <si>
    <t>o7</t>
  </si>
  <si>
    <t>as7</t>
  </si>
  <si>
    <t>h30</t>
  </si>
  <si>
    <t>j13</t>
  </si>
  <si>
    <t>s7</t>
  </si>
  <si>
    <t>t7</t>
  </si>
  <si>
    <t>u7</t>
  </si>
  <si>
    <t>ai7</t>
  </si>
  <si>
    <t>y7</t>
  </si>
  <si>
    <t>z7</t>
  </si>
  <si>
    <t>aa7</t>
  </si>
  <si>
    <t>k13</t>
  </si>
  <si>
    <t>ab7</t>
  </si>
  <si>
    <t>ac7</t>
  </si>
  <si>
    <t>ad7</t>
  </si>
  <si>
    <t>p8</t>
  </si>
  <si>
    <t>q8</t>
  </si>
  <si>
    <t>r8</t>
  </si>
  <si>
    <t>o8</t>
  </si>
  <si>
    <t>as8</t>
  </si>
  <si>
    <t>i30</t>
  </si>
  <si>
    <t>l13</t>
  </si>
  <si>
    <t>i11</t>
  </si>
  <si>
    <t>s8</t>
  </si>
  <si>
    <t>t8</t>
  </si>
  <si>
    <t>u8</t>
  </si>
  <si>
    <t>ai8</t>
  </si>
  <si>
    <t>y8</t>
  </si>
  <si>
    <t>z8</t>
  </si>
  <si>
    <t>aa8</t>
  </si>
  <si>
    <t>ab8</t>
  </si>
  <si>
    <t>ac8</t>
  </si>
  <si>
    <t>ad8</t>
  </si>
  <si>
    <t>p9</t>
  </si>
  <si>
    <t>q9</t>
  </si>
  <si>
    <t>r9</t>
  </si>
  <si>
    <t>o9</t>
  </si>
  <si>
    <t>as9</t>
  </si>
  <si>
    <t>j30</t>
  </si>
  <si>
    <t>j11</t>
  </si>
  <si>
    <t>s9</t>
  </si>
  <si>
    <t>t9</t>
  </si>
  <si>
    <t>u9</t>
  </si>
  <si>
    <t>ai9</t>
  </si>
  <si>
    <t>y9</t>
  </si>
  <si>
    <t>z9</t>
  </si>
  <si>
    <t>aa9</t>
  </si>
  <si>
    <t>o13</t>
  </si>
  <si>
    <t>ab9</t>
  </si>
  <si>
    <t>ac9</t>
  </si>
  <si>
    <t>ad9</t>
  </si>
  <si>
    <t>p10</t>
  </si>
  <si>
    <t>q10</t>
  </si>
  <si>
    <t>r10</t>
  </si>
  <si>
    <t>o10</t>
  </si>
  <si>
    <t>as10</t>
  </si>
  <si>
    <t>k30</t>
  </si>
  <si>
    <t>p13</t>
  </si>
  <si>
    <t>k11</t>
  </si>
  <si>
    <t>s10</t>
  </si>
  <si>
    <t>t10</t>
  </si>
  <si>
    <t>u10</t>
  </si>
  <si>
    <t>ai10</t>
  </si>
  <si>
    <t>y10</t>
  </si>
  <si>
    <t>z10</t>
  </si>
  <si>
    <t>aa10</t>
  </si>
  <si>
    <t>q13</t>
  </si>
  <si>
    <t>ab10</t>
  </si>
  <si>
    <t>ac10</t>
  </si>
  <si>
    <t>ad10</t>
  </si>
  <si>
    <t>p11</t>
  </si>
  <si>
    <t>q11</t>
  </si>
  <si>
    <t>r11</t>
  </si>
  <si>
    <t>o11</t>
  </si>
  <si>
    <t>as11</t>
  </si>
  <si>
    <t>l30</t>
  </si>
  <si>
    <t>r13</t>
  </si>
  <si>
    <t>l11</t>
  </si>
  <si>
    <t>s11</t>
  </si>
  <si>
    <t>t11</t>
  </si>
  <si>
    <t>u11</t>
  </si>
  <si>
    <t>ai11</t>
  </si>
  <si>
    <t>y11</t>
  </si>
  <si>
    <t>z11</t>
  </si>
  <si>
    <t>aa11</t>
  </si>
  <si>
    <t>s13</t>
  </si>
  <si>
    <t>ab11</t>
  </si>
  <si>
    <t>ac11</t>
  </si>
  <si>
    <t>ad11</t>
  </si>
  <si>
    <t>p12</t>
  </si>
  <si>
    <t>q12</t>
  </si>
  <si>
    <t>r12</t>
  </si>
  <si>
    <t>o12</t>
  </si>
  <si>
    <t>as12</t>
  </si>
  <si>
    <t>m30</t>
  </si>
  <si>
    <t>t13</t>
  </si>
  <si>
    <t>s12</t>
  </si>
  <si>
    <t>t12</t>
  </si>
  <si>
    <t>u12</t>
  </si>
  <si>
    <t>ai12</t>
  </si>
  <si>
    <t>y12</t>
  </si>
  <si>
    <t>z12</t>
  </si>
  <si>
    <t>aa12</t>
  </si>
  <si>
    <t>u13</t>
  </si>
  <si>
    <t>ab12</t>
  </si>
  <si>
    <t>ac12</t>
  </si>
  <si>
    <t>ad12</t>
  </si>
  <si>
    <t>as13</t>
  </si>
  <si>
    <t>n30</t>
  </si>
  <si>
    <t>v13</t>
  </si>
  <si>
    <t>ai13</t>
  </si>
  <si>
    <t>y13</t>
  </si>
  <si>
    <t>z13</t>
  </si>
  <si>
    <t>aa13</t>
  </si>
  <si>
    <t>w13</t>
  </si>
  <si>
    <t>ab13</t>
  </si>
  <si>
    <t>ac13</t>
  </si>
  <si>
    <t>ad13</t>
  </si>
  <si>
    <t>p14</t>
  </si>
  <si>
    <t>q14</t>
  </si>
  <si>
    <t>r14</t>
  </si>
  <si>
    <t>o14</t>
  </si>
  <si>
    <t>as14</t>
  </si>
  <si>
    <t>o30</t>
  </si>
  <si>
    <t>s14</t>
  </si>
  <si>
    <t>t14</t>
  </si>
  <si>
    <t>u14</t>
  </si>
  <si>
    <t>ai14</t>
  </si>
  <si>
    <t>y14</t>
  </si>
  <si>
    <t>z14</t>
  </si>
  <si>
    <t>aa14</t>
  </si>
  <si>
    <t>ab14</t>
  </si>
  <si>
    <t>ac14</t>
  </si>
  <si>
    <t>ad14</t>
  </si>
  <si>
    <t>p15</t>
  </si>
  <si>
    <t>q15</t>
  </si>
  <si>
    <t>r15</t>
  </si>
  <si>
    <t>o15</t>
  </si>
  <si>
    <t>as15</t>
  </si>
  <si>
    <t>p30</t>
  </si>
  <si>
    <t>s15</t>
  </si>
  <si>
    <t>t15</t>
  </si>
  <si>
    <t>u15</t>
  </si>
  <si>
    <t>ai15</t>
  </si>
  <si>
    <t>y15</t>
  </si>
  <si>
    <t>z15</t>
  </si>
  <si>
    <t>aa15</t>
  </si>
  <si>
    <t>ab15</t>
  </si>
  <si>
    <t>ac15</t>
  </si>
  <si>
    <t>ad15</t>
  </si>
  <si>
    <t>p16</t>
  </si>
  <si>
    <t>q16</t>
  </si>
  <si>
    <t>r16</t>
  </si>
  <si>
    <t>o16</t>
  </si>
  <si>
    <t>as16</t>
  </si>
  <si>
    <t>q30</t>
  </si>
  <si>
    <t>s16</t>
  </si>
  <si>
    <t>t16</t>
  </si>
  <si>
    <t>u16</t>
  </si>
  <si>
    <t>ai16</t>
  </si>
  <si>
    <t>y16</t>
  </si>
  <si>
    <t>z16</t>
  </si>
  <si>
    <t>aa16</t>
  </si>
  <si>
    <t>ab16</t>
  </si>
  <si>
    <t>ac16</t>
  </si>
  <si>
    <t>ad16</t>
  </si>
  <si>
    <t>p17</t>
  </si>
  <si>
    <t>q17</t>
  </si>
  <si>
    <t>r17</t>
  </si>
  <si>
    <t>o17</t>
  </si>
  <si>
    <t>as17</t>
  </si>
  <si>
    <t>r30</t>
  </si>
  <si>
    <t>s17</t>
  </si>
  <si>
    <t>t17</t>
  </si>
  <si>
    <t>u17</t>
  </si>
  <si>
    <t>ai17</t>
  </si>
  <si>
    <t>y17</t>
  </si>
  <si>
    <t>z17</t>
  </si>
  <si>
    <t>aa17</t>
  </si>
  <si>
    <t>ae13</t>
  </si>
  <si>
    <t>ab17</t>
  </si>
  <si>
    <t>ac17</t>
  </si>
  <si>
    <t>ad17</t>
  </si>
  <si>
    <t>p18</t>
  </si>
  <si>
    <t>q18</t>
  </si>
  <si>
    <t>r18</t>
  </si>
  <si>
    <t>o18</t>
  </si>
  <si>
    <t>as18</t>
  </si>
  <si>
    <t>s30</t>
  </si>
  <si>
    <t>af13</t>
  </si>
  <si>
    <t>s18</t>
  </si>
  <si>
    <t>t18</t>
  </si>
  <si>
    <t>u18</t>
  </si>
  <si>
    <t>ai18</t>
  </si>
  <si>
    <t>y18</t>
  </si>
  <si>
    <t>z18</t>
  </si>
  <si>
    <t>aa18</t>
  </si>
  <si>
    <t>ab18</t>
  </si>
  <si>
    <t>ac18</t>
  </si>
  <si>
    <t>ad18</t>
  </si>
  <si>
    <t>p19</t>
  </si>
  <si>
    <t>q19</t>
  </si>
  <si>
    <t>r19</t>
  </si>
  <si>
    <t>o19</t>
  </si>
  <si>
    <t>as19</t>
  </si>
  <si>
    <t>t30</t>
  </si>
  <si>
    <t>s19</t>
  </si>
  <si>
    <t>t19</t>
  </si>
  <si>
    <t>u19</t>
  </si>
  <si>
    <t>ai19</t>
  </si>
  <si>
    <t>y19</t>
  </si>
  <si>
    <t>z19</t>
  </si>
  <si>
    <t>aa19</t>
  </si>
  <si>
    <t>ab19</t>
  </si>
  <si>
    <t>ac19</t>
  </si>
  <si>
    <t>ad19</t>
  </si>
  <si>
    <t>p20</t>
  </si>
  <si>
    <t>q20</t>
  </si>
  <si>
    <t>r20</t>
  </si>
  <si>
    <t>o20</t>
  </si>
  <si>
    <t>as20</t>
  </si>
  <si>
    <t>u30</t>
  </si>
  <si>
    <t>s20</t>
  </si>
  <si>
    <t>t20</t>
  </si>
  <si>
    <t>u20</t>
  </si>
  <si>
    <t>ai20</t>
  </si>
  <si>
    <t>y20</t>
  </si>
  <si>
    <t>z20</t>
  </si>
  <si>
    <t>aa20</t>
  </si>
  <si>
    <t>ab20</t>
  </si>
  <si>
    <t>ac20</t>
  </si>
  <si>
    <t>ad20</t>
  </si>
  <si>
    <t>p21</t>
  </si>
  <si>
    <t>q21</t>
  </si>
  <si>
    <t>r21</t>
  </si>
  <si>
    <t>o21</t>
  </si>
  <si>
    <t>as21</t>
  </si>
  <si>
    <t>v30</t>
  </si>
  <si>
    <t>v11</t>
  </si>
  <si>
    <t>s21</t>
  </si>
  <si>
    <t>t21</t>
  </si>
  <si>
    <t>u21</t>
  </si>
  <si>
    <t>ai21</t>
  </si>
  <si>
    <t>y21</t>
  </si>
  <si>
    <t>z21</t>
  </si>
  <si>
    <t>aa21</t>
  </si>
  <si>
    <t>ab21</t>
  </si>
  <si>
    <t>ac21</t>
  </si>
  <si>
    <t>ad21</t>
  </si>
  <si>
    <t>p22</t>
  </si>
  <si>
    <t>q22</t>
  </si>
  <si>
    <t>r22</t>
  </si>
  <si>
    <t>o22</t>
  </si>
  <si>
    <t>as22</t>
  </si>
  <si>
    <t>w30</t>
  </si>
  <si>
    <t>w11</t>
  </si>
  <si>
    <t>s22</t>
  </si>
  <si>
    <t>t22</t>
  </si>
  <si>
    <t>u22</t>
  </si>
  <si>
    <t>ai22</t>
  </si>
  <si>
    <t>y22</t>
  </si>
  <si>
    <t>z22</t>
  </si>
  <si>
    <t>aa22</t>
  </si>
  <si>
    <t>ab22</t>
  </si>
  <si>
    <t>ac22</t>
  </si>
  <si>
    <t>ad22</t>
  </si>
  <si>
    <t>p23</t>
  </si>
  <si>
    <t>q23</t>
  </si>
  <si>
    <t>r23</t>
  </si>
  <si>
    <t>o23</t>
  </si>
  <si>
    <t>as23</t>
  </si>
  <si>
    <t>x30</t>
  </si>
  <si>
    <t>s23</t>
  </si>
  <si>
    <t>t23</t>
  </si>
  <si>
    <t>u23</t>
  </si>
  <si>
    <t>ai23</t>
  </si>
  <si>
    <t>y23</t>
  </si>
  <si>
    <t>z23</t>
  </si>
  <si>
    <t>aa23</t>
  </si>
  <si>
    <t>ab23</t>
  </si>
  <si>
    <t>ac23</t>
  </si>
  <si>
    <t>ad23</t>
  </si>
  <si>
    <t>p24</t>
  </si>
  <si>
    <t>q24</t>
  </si>
  <si>
    <t>r24</t>
  </si>
  <si>
    <t>o24</t>
  </si>
  <si>
    <t>as24</t>
  </si>
  <si>
    <t>y30</t>
  </si>
  <si>
    <t>s24</t>
  </si>
  <si>
    <t>t24</t>
  </si>
  <si>
    <t>u24</t>
  </si>
  <si>
    <t>ai24</t>
  </si>
  <si>
    <t>y24</t>
  </si>
  <si>
    <t>z24</t>
  </si>
  <si>
    <t>aa24</t>
  </si>
  <si>
    <t>ab24</t>
  </si>
  <si>
    <t>ac24</t>
  </si>
  <si>
    <t>ad24</t>
  </si>
  <si>
    <t>p25</t>
  </si>
  <si>
    <t>q25</t>
  </si>
  <si>
    <t>r25</t>
  </si>
  <si>
    <t>o25</t>
  </si>
  <si>
    <t>as25</t>
  </si>
  <si>
    <t>z30</t>
  </si>
  <si>
    <t>s25</t>
  </si>
  <si>
    <t>t25</t>
  </si>
  <si>
    <t>u25</t>
  </si>
  <si>
    <t>ai25</t>
  </si>
  <si>
    <t>y25</t>
  </si>
  <si>
    <t>z25</t>
  </si>
  <si>
    <t>aa25</t>
  </si>
  <si>
    <t>ab25</t>
  </si>
  <si>
    <t>ac25</t>
  </si>
  <si>
    <t>ad25</t>
  </si>
  <si>
    <t>p26</t>
  </si>
  <si>
    <t>q26</t>
  </si>
  <si>
    <t>r26</t>
  </si>
  <si>
    <t>o26</t>
  </si>
  <si>
    <t>as26</t>
  </si>
  <si>
    <t>aa30</t>
  </si>
  <si>
    <t>s26</t>
  </si>
  <si>
    <t>t26</t>
  </si>
  <si>
    <t>u26</t>
  </si>
  <si>
    <t>ai26</t>
  </si>
  <si>
    <t>y26</t>
  </si>
  <si>
    <t>z26</t>
  </si>
  <si>
    <t>aa26</t>
  </si>
  <si>
    <t>aw13</t>
  </si>
  <si>
    <t>ab26</t>
  </si>
  <si>
    <t>ac26</t>
  </si>
  <si>
    <t>ad26</t>
  </si>
  <si>
    <t>f29</t>
  </si>
  <si>
    <t>g29</t>
  </si>
  <si>
    <t>h29</t>
  </si>
  <si>
    <t>i29</t>
  </si>
  <si>
    <t>j29</t>
  </si>
  <si>
    <t>k29</t>
  </si>
  <si>
    <t>l29</t>
  </si>
  <si>
    <t>m29</t>
  </si>
  <si>
    <t>n29</t>
  </si>
  <si>
    <t>o29</t>
  </si>
  <si>
    <t>p29</t>
  </si>
  <si>
    <t>q29</t>
  </si>
  <si>
    <t>r29</t>
  </si>
  <si>
    <t>s29</t>
  </si>
  <si>
    <t>t29</t>
  </si>
  <si>
    <t>u29</t>
  </si>
  <si>
    <t>v29</t>
  </si>
  <si>
    <t>w29</t>
  </si>
  <si>
    <t>x29</t>
  </si>
  <si>
    <t>y29</t>
  </si>
  <si>
    <t>z29</t>
  </si>
  <si>
    <t>aa29</t>
  </si>
  <si>
    <t>d5</t>
  </si>
  <si>
    <t>l7</t>
  </si>
  <si>
    <t>A-A'</t>
  </si>
  <si>
    <t>A e A'</t>
  </si>
  <si>
    <t>l8</t>
  </si>
  <si>
    <t>B-B'</t>
  </si>
  <si>
    <t>B e B'</t>
  </si>
  <si>
    <t>d6</t>
  </si>
  <si>
    <t>l9</t>
  </si>
  <si>
    <t>l10</t>
  </si>
  <si>
    <t>d7</t>
  </si>
  <si>
    <t>l12</t>
  </si>
  <si>
    <t>d8</t>
  </si>
  <si>
    <t>l14</t>
  </si>
  <si>
    <t>d9</t>
  </si>
  <si>
    <t>l15</t>
  </si>
  <si>
    <t>l16</t>
  </si>
  <si>
    <t>d10</t>
  </si>
  <si>
    <t>l17</t>
  </si>
  <si>
    <t>l18</t>
  </si>
  <si>
    <t>d11</t>
  </si>
  <si>
    <t>l19</t>
  </si>
  <si>
    <t>l20</t>
  </si>
  <si>
    <t>d12</t>
  </si>
  <si>
    <t>l21</t>
  </si>
  <si>
    <t>l22</t>
  </si>
  <si>
    <t>d13</t>
  </si>
  <si>
    <t>l23</t>
  </si>
  <si>
    <t>l24</t>
  </si>
  <si>
    <t>d14</t>
  </si>
  <si>
    <t>l25</t>
  </si>
  <si>
    <t>l26</t>
  </si>
  <si>
    <t>d15</t>
  </si>
  <si>
    <t>n27</t>
  </si>
  <si>
    <t>l27</t>
  </si>
  <si>
    <t>m27</t>
  </si>
  <si>
    <t>n28</t>
  </si>
  <si>
    <t>l28</t>
  </si>
  <si>
    <t>m28</t>
  </si>
  <si>
    <t>d16</t>
  </si>
  <si>
    <t>d17</t>
  </si>
  <si>
    <t>n31</t>
  </si>
  <si>
    <t>l31</t>
  </si>
  <si>
    <t>m31</t>
  </si>
  <si>
    <t>n32</t>
  </si>
  <si>
    <t>l32</t>
  </si>
  <si>
    <t>m32</t>
  </si>
  <si>
    <t>d18</t>
  </si>
  <si>
    <t>n33</t>
  </si>
  <si>
    <t>l33</t>
  </si>
  <si>
    <t>m33</t>
  </si>
  <si>
    <t>n34</t>
  </si>
  <si>
    <t>l34</t>
  </si>
  <si>
    <t>m34</t>
  </si>
  <si>
    <t>d19</t>
  </si>
  <si>
    <t>n35</t>
  </si>
  <si>
    <t>l35</t>
  </si>
  <si>
    <t>m35</t>
  </si>
  <si>
    <t>n36</t>
  </si>
  <si>
    <t>l36</t>
  </si>
  <si>
    <t>m36</t>
  </si>
  <si>
    <t>d20</t>
  </si>
  <si>
    <t>n37</t>
  </si>
  <si>
    <t>l37</t>
  </si>
  <si>
    <t>m37</t>
  </si>
  <si>
    <t>n38</t>
  </si>
  <si>
    <t>l38</t>
  </si>
  <si>
    <t>m38</t>
  </si>
  <si>
    <t>d21</t>
  </si>
  <si>
    <t>n39</t>
  </si>
  <si>
    <t>l39</t>
  </si>
  <si>
    <t>m39</t>
  </si>
  <si>
    <t>n40</t>
  </si>
  <si>
    <t>l40</t>
  </si>
  <si>
    <t>m40</t>
  </si>
  <si>
    <t>d22</t>
  </si>
  <si>
    <t>n41</t>
  </si>
  <si>
    <t>l41</t>
  </si>
  <si>
    <t>m41</t>
  </si>
  <si>
    <t>n42</t>
  </si>
  <si>
    <t>l42</t>
  </si>
  <si>
    <t>m42</t>
  </si>
  <si>
    <t>d23</t>
  </si>
  <si>
    <t>n43</t>
  </si>
  <si>
    <t>l43</t>
  </si>
  <si>
    <t>m43</t>
  </si>
  <si>
    <t>n44</t>
  </si>
  <si>
    <t>l44</t>
  </si>
  <si>
    <t>m44</t>
  </si>
  <si>
    <t>d24</t>
  </si>
  <si>
    <t>n45</t>
  </si>
  <si>
    <t>l45</t>
  </si>
  <si>
    <t>m45</t>
  </si>
  <si>
    <t>n46</t>
  </si>
  <si>
    <t>l46</t>
  </si>
  <si>
    <t>m46</t>
  </si>
  <si>
    <t>d25</t>
  </si>
  <si>
    <t>n47</t>
  </si>
  <si>
    <t>l47</t>
  </si>
  <si>
    <t>m47</t>
  </si>
  <si>
    <t>n48</t>
  </si>
  <si>
    <t>l48</t>
  </si>
  <si>
    <t>m48</t>
  </si>
  <si>
    <t>d26</t>
  </si>
  <si>
    <t>n49</t>
  </si>
  <si>
    <t>l49</t>
  </si>
  <si>
    <t>m49</t>
  </si>
  <si>
    <t>n50</t>
  </si>
  <si>
    <t>l50</t>
  </si>
  <si>
    <t>m50</t>
  </si>
  <si>
    <t>Nome edificio</t>
  </si>
  <si>
    <t>Nome Lab.</t>
  </si>
  <si>
    <t>Massimo 22 elementi</t>
  </si>
  <si>
    <t>per copiare in altri fogli le tabelle con il loro formato, prima incollare i valori, poi il formato, tenendo invariate le selezioni</t>
  </si>
  <si>
    <t>I dati da immettere sono in blu; le scritte in nero sono formule; le scritte in rosa sono note esplicative</t>
  </si>
  <si>
    <t>Per ogni allineamento ci sono tre colonne nascoste per le eventuali rilevazioni extra dei tempi di attraversamento ultrasuoni</t>
  </si>
  <si>
    <t>Sigla prova</t>
  </si>
  <si>
    <t>Tipo elemento</t>
  </si>
  <si>
    <t>Piano</t>
  </si>
  <si>
    <t>Numero elemento</t>
  </si>
  <si>
    <t>Tipo prova</t>
  </si>
  <si>
    <t>Sigla primo allineamento</t>
  </si>
  <si>
    <t>Sigla secondo allineamento</t>
  </si>
  <si>
    <t>Data Sonreb</t>
  </si>
  <si>
    <t>Indice rimbalzo A</t>
  </si>
  <si>
    <t>Indice rimbalzo A'</t>
  </si>
  <si>
    <t>Indice rimbalzo B</t>
  </si>
  <si>
    <t>Indice rimbalzo B'</t>
  </si>
  <si>
    <t>Indice rimbalzo A-A'</t>
  </si>
  <si>
    <t>Indice rimbalzo B-B'</t>
  </si>
  <si>
    <t>Spessore elemento (cm)</t>
  </si>
  <si>
    <r>
      <t>Tempi ultrasuoni A-A' (</t>
    </r>
    <r>
      <rPr>
        <sz val="8"/>
        <rFont val="Symbol"/>
        <family val="1"/>
      </rPr>
      <t>m</t>
    </r>
    <r>
      <rPr>
        <sz val="8"/>
        <rFont val="Arial"/>
        <family val="2"/>
      </rPr>
      <t>s)</t>
    </r>
  </si>
  <si>
    <t>Deviazione standard A-A'</t>
  </si>
  <si>
    <t>Tempo medio A-A'</t>
  </si>
  <si>
    <t>Vmedia A-A' (m/s)</t>
  </si>
  <si>
    <r>
      <t>Tempi ultrasuoni B-B' (</t>
    </r>
    <r>
      <rPr>
        <sz val="8"/>
        <rFont val="Symbol"/>
        <family val="1"/>
      </rPr>
      <t>m</t>
    </r>
    <r>
      <rPr>
        <sz val="8"/>
        <rFont val="Arial"/>
        <family val="2"/>
      </rPr>
      <t>s)</t>
    </r>
  </si>
  <si>
    <t>Deviazione standard B-B'</t>
  </si>
  <si>
    <t>Tempo medio B-B'</t>
  </si>
  <si>
    <t>Vmedia B-B' (m/s)</t>
  </si>
  <si>
    <t>Data prove carote</t>
  </si>
  <si>
    <r>
      <t>f</t>
    </r>
    <r>
      <rPr>
        <sz val="8"/>
        <rFont val="Arial"/>
        <family val="2"/>
      </rPr>
      <t xml:space="preserve"> carota (cm)</t>
    </r>
  </si>
  <si>
    <t>h carota prima della cappatura (cm)</t>
  </si>
  <si>
    <t>h carota dopo della cappatura (cm)</t>
  </si>
  <si>
    <t>Dimensione media inerte (cm)</t>
  </si>
  <si>
    <t>Dimensione max inerte (cm)</t>
  </si>
  <si>
    <t>Tipo inerte</t>
  </si>
  <si>
    <t>Peso (gr)</t>
  </si>
  <si>
    <t>Vmedia carota in situ (m/s)</t>
  </si>
  <si>
    <t>Vmedia carota in laboratorio (m/s)</t>
  </si>
  <si>
    <t>Allineamento carota (A oppure B)</t>
  </si>
  <si>
    <t>Identificazione prova diretta</t>
  </si>
  <si>
    <t>Vmedia in situ</t>
  </si>
  <si>
    <t>Tensione rottura provino (kg/cmq)</t>
  </si>
  <si>
    <t>Tasso di lavoro %</t>
  </si>
  <si>
    <t>Carbonatazione (mm/mm)</t>
  </si>
  <si>
    <t>P</t>
  </si>
  <si>
    <t>PT</t>
  </si>
  <si>
    <t>SO-C</t>
  </si>
  <si>
    <t>Di fiume</t>
  </si>
  <si>
    <t>A</t>
  </si>
  <si>
    <t>Carota passante</t>
  </si>
  <si>
    <t>19/17</t>
  </si>
  <si>
    <t>B</t>
  </si>
  <si>
    <t>10(15)/20(25)</t>
  </si>
  <si>
    <t>P1</t>
  </si>
  <si>
    <t>SO</t>
  </si>
  <si>
    <t>Massimo 22 elementi !!!</t>
  </si>
  <si>
    <t>Carota non passante</t>
  </si>
  <si>
    <t>PROVE NON DISTRUTTIVE - Metodo Combinato SONREB</t>
  </si>
  <si>
    <t xml:space="preserve">   ELEMENTI STRUTTURALI INDAGATI ANCHE CON METODO DISTRUTTIVO</t>
  </si>
  <si>
    <t>ELEMENTI STRUTTURALI INDAGATI CON METODO NON DISTRUTTIVO</t>
  </si>
  <si>
    <t>Zona di Indagine</t>
  </si>
  <si>
    <t xml:space="preserve">Data effettuazione prove:   </t>
  </si>
  <si>
    <t>Sclerometro</t>
  </si>
  <si>
    <t>Indice di rimbalzo medio</t>
  </si>
  <si>
    <t>Resistenza Stimata del Cls (kg/cmq)</t>
  </si>
  <si>
    <t>Ultrasuoni</t>
  </si>
  <si>
    <t>Velocità media (m/s)</t>
  </si>
  <si>
    <t>Resistenza simata del Cls (kg/cmq)</t>
  </si>
  <si>
    <r>
      <t xml:space="preserve">Formula A                                               </t>
    </r>
    <r>
      <rPr>
        <i/>
        <sz val="12"/>
        <rFont val="Arial"/>
        <family val="2"/>
      </rPr>
      <t xml:space="preserve"> Giacchetti-Laquaniti  (1980)</t>
    </r>
  </si>
  <si>
    <r>
      <t xml:space="preserve">Formula B                                               </t>
    </r>
    <r>
      <rPr>
        <i/>
        <sz val="12"/>
        <rFont val="Arial"/>
        <family val="2"/>
      </rPr>
      <t xml:space="preserve"> Di Leo-Pascale (1994)</t>
    </r>
  </si>
  <si>
    <r>
      <t xml:space="preserve">Formula C                                                </t>
    </r>
    <r>
      <rPr>
        <i/>
        <sz val="12"/>
        <rFont val="Arial"/>
        <family val="2"/>
      </rPr>
      <t>Gasparirik (1992)</t>
    </r>
  </si>
  <si>
    <t>Resistenza stimata media del Cls (kg/cmq)</t>
  </si>
  <si>
    <t>Differenza percentuale A / Media</t>
  </si>
  <si>
    <t>Differenza percentuale B / Media</t>
  </si>
  <si>
    <t>Differenza percentuale C / Media</t>
  </si>
  <si>
    <t>Zona di prelievo</t>
  </si>
  <si>
    <t xml:space="preserve"> DATA ESECUZIONE PROVE</t>
  </si>
  <si>
    <t>Dati geometrici del provino</t>
  </si>
  <si>
    <r>
      <t xml:space="preserve">Diametro </t>
    </r>
    <r>
      <rPr>
        <sz val="12"/>
        <rFont val="Symbol"/>
        <family val="1"/>
      </rPr>
      <t>f (</t>
    </r>
    <r>
      <rPr>
        <sz val="12"/>
        <rFont val="Arial"/>
        <family val="2"/>
      </rPr>
      <t>cm</t>
    </r>
    <r>
      <rPr>
        <sz val="12"/>
        <rFont val="Symbol"/>
        <family val="1"/>
      </rPr>
      <t>)</t>
    </r>
  </si>
  <si>
    <t>Altezza prima della cappatura (cm)</t>
  </si>
  <si>
    <t>Altezza dopo la cappatura (cm)</t>
  </si>
  <si>
    <t>Area Resistente (cmq)</t>
  </si>
  <si>
    <r>
      <t xml:space="preserve">Rapporto di snellezza </t>
    </r>
    <r>
      <rPr>
        <sz val="12"/>
        <rFont val="Symbol"/>
        <family val="1"/>
      </rPr>
      <t xml:space="preserve">l              </t>
    </r>
    <r>
      <rPr>
        <sz val="12"/>
        <rFont val="Arial"/>
        <family val="2"/>
      </rPr>
      <t xml:space="preserve"> (su provino cappato)</t>
    </r>
  </si>
  <si>
    <r>
      <t>Inverso del rapporto di snellezza 1/</t>
    </r>
    <r>
      <rPr>
        <sz val="12"/>
        <rFont val="Symbol"/>
        <family val="1"/>
      </rPr>
      <t>l</t>
    </r>
  </si>
  <si>
    <t>Inerti</t>
  </si>
  <si>
    <r>
      <t>Dimensione media inerte</t>
    </r>
    <r>
      <rPr>
        <sz val="12"/>
        <rFont val="Symbol"/>
        <family val="1"/>
      </rPr>
      <t xml:space="preserve"> (</t>
    </r>
    <r>
      <rPr>
        <sz val="12"/>
        <rFont val="Arial"/>
        <family val="2"/>
      </rPr>
      <t>cm</t>
    </r>
    <r>
      <rPr>
        <sz val="12"/>
        <rFont val="Symbol"/>
        <family val="1"/>
      </rPr>
      <t>)</t>
    </r>
  </si>
  <si>
    <r>
      <t>Dimensione max inerte</t>
    </r>
    <r>
      <rPr>
        <sz val="12"/>
        <rFont val="Symbol"/>
        <family val="1"/>
      </rPr>
      <t xml:space="preserve"> (</t>
    </r>
    <r>
      <rPr>
        <sz val="12"/>
        <rFont val="Arial"/>
        <family val="2"/>
      </rPr>
      <t>cm</t>
    </r>
    <r>
      <rPr>
        <sz val="12"/>
        <rFont val="Symbol"/>
        <family val="1"/>
      </rPr>
      <t>)</t>
    </r>
  </si>
  <si>
    <t>Rapporto diametro carota/dimensione max inerte</t>
  </si>
  <si>
    <t>Peso (g)</t>
  </si>
  <si>
    <t>Peso specifico (kg/mc)</t>
  </si>
  <si>
    <t>Prove ultrasoniche</t>
  </si>
  <si>
    <t>Velocità media, da sonreb (m/s)</t>
  </si>
  <si>
    <t>PROVE DISTRUTTIVE - CAROTAGGI (provini estratti orizzontalmente)</t>
  </si>
  <si>
    <t>Velocità media sulla carota, in situ (m/s)</t>
  </si>
  <si>
    <t>Velocità media sulla carota, in laboratorio (m/s)</t>
  </si>
  <si>
    <t>Note</t>
  </si>
  <si>
    <t>Rcarota (kg/cmq)</t>
  </si>
  <si>
    <t>BS 1881 Part. 120</t>
  </si>
  <si>
    <t>Fattore di correzione (BS)</t>
  </si>
  <si>
    <t>Rcarota (kg/cmq) x Fattore di correzione (BS)</t>
  </si>
  <si>
    <t>Rcub equiv. in situ (kg/cmq) = Rcarota x Coeff. Correz. x 1.25</t>
  </si>
  <si>
    <t>Concrete Society</t>
  </si>
  <si>
    <r>
      <t>Coeff. C delle CS C=(2.5/(1.5+1/</t>
    </r>
    <r>
      <rPr>
        <sz val="12"/>
        <rFont val="Symbol"/>
        <family val="1"/>
      </rPr>
      <t>l))</t>
    </r>
  </si>
  <si>
    <t>Rcub in situ stimata (kg/cmq) = Rcarota x C</t>
  </si>
  <si>
    <t>Rcub convenzionale stimata (kg/cmq) = Rcub attuale x 1.3</t>
  </si>
  <si>
    <t>Cestelli Guidi</t>
  </si>
  <si>
    <r>
      <t>Coeff. C Formula articolo C=2/(1.5+1/</t>
    </r>
    <r>
      <rPr>
        <sz val="12"/>
        <rFont val="Symbol"/>
        <family val="1"/>
      </rPr>
      <t>l))</t>
    </r>
  </si>
  <si>
    <t>Reff cil (kg/cmq)=Rcarota x C</t>
  </si>
  <si>
    <t>Reff.cub. in situ (kg/cmq) = Rreff.cil./0.83</t>
  </si>
  <si>
    <t>Rcub. convenzionale (kg/cmq) = Rreff.cub. in situ x 1.5</t>
  </si>
  <si>
    <t>Resistenza media in situ (kg/cmq)</t>
  </si>
  <si>
    <t>Resistenza media convenzionale</t>
  </si>
  <si>
    <t>Differenza percentuale BS / Media</t>
  </si>
  <si>
    <t>Differenza percentuale CS / Media</t>
  </si>
  <si>
    <t>Differenza percentuale CG / Media</t>
  </si>
  <si>
    <t>PROVE ULTRASONICHE</t>
  </si>
  <si>
    <t>PROVE SCLEROMETRICHE</t>
  </si>
  <si>
    <t>METODO SONREB</t>
  </si>
  <si>
    <t>PROVE DISTRUTTIVE</t>
  </si>
  <si>
    <t>Differenza percentuale Rsitu / Rsonreb</t>
  </si>
  <si>
    <t>coefficiente correttivo R2-R1</t>
  </si>
  <si>
    <t>Tasso di lavoro effettivo (%)</t>
  </si>
  <si>
    <t>NOTE</t>
  </si>
  <si>
    <t>R ultrasuoni modificata -54</t>
  </si>
  <si>
    <t>DATA ESECUZIONE PROVE</t>
  </si>
  <si>
    <t>ELEMENTO STRUTTURALE  /  ALLINEAMENTO</t>
  </si>
  <si>
    <r>
      <t>Tempi di attraversamento (</t>
    </r>
    <r>
      <rPr>
        <sz val="12"/>
        <rFont val="Symbol"/>
        <family val="1"/>
      </rPr>
      <t>m</t>
    </r>
    <r>
      <rPr>
        <sz val="12"/>
        <rFont val="Arial"/>
        <family val="2"/>
      </rPr>
      <t>s)</t>
    </r>
  </si>
  <si>
    <t>Questecolonne possono essere nascoste</t>
  </si>
  <si>
    <r>
      <t>Tempi medi (</t>
    </r>
    <r>
      <rPr>
        <sz val="12"/>
        <rFont val="Symbol"/>
        <family val="1"/>
      </rPr>
      <t>m</t>
    </r>
    <r>
      <rPr>
        <sz val="12"/>
        <rFont val="Arial"/>
        <family val="2"/>
      </rPr>
      <t>s)</t>
    </r>
  </si>
  <si>
    <t>Deviazione standard</t>
  </si>
  <si>
    <t>Distanza sonde (cm)</t>
  </si>
  <si>
    <t>Indice Medio di Rimbalzo</t>
  </si>
  <si>
    <t>Rcub in situ Media (kg/cmq)</t>
  </si>
  <si>
    <t>Velocità ultrasuoni su carota, in laboratorio (m/sec)</t>
  </si>
  <si>
    <t>Rapporto diametro carota / dimensione max inerte</t>
  </si>
  <si>
    <t>Note/Tipo di carotaggio</t>
  </si>
  <si>
    <t>10(19)/nr</t>
  </si>
  <si>
    <t>Laboratorio</t>
  </si>
  <si>
    <t>8</t>
  </si>
  <si>
    <t>12</t>
  </si>
  <si>
    <t>3</t>
  </si>
  <si>
    <t>19</t>
  </si>
  <si>
    <t>13</t>
  </si>
  <si>
    <t>15</t>
  </si>
  <si>
    <t>Scuola elementare - Edificio B - PT: 23 pilastri; P1: 21 pilastri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</si>
</sst>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"/>
    <numFmt numFmtId="173" formatCode="0.0000"/>
    <numFmt numFmtId="174" formatCode="0.000000"/>
    <numFmt numFmtId="175" formatCode="d/m/yy"/>
    <numFmt numFmtId="176" formatCode="0.0000000"/>
    <numFmt numFmtId="177" formatCode="mmm\-yyyy"/>
    <numFmt numFmtId="178" formatCode="0.0000000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Symbol"/>
      <family val="1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sz val="10"/>
      <color indexed="53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name val="Symbol"/>
      <family val="1"/>
    </font>
    <font>
      <b/>
      <sz val="14"/>
      <color indexed="57"/>
      <name val="Arial"/>
      <family val="2"/>
    </font>
    <font>
      <sz val="12"/>
      <color indexed="14"/>
      <name val="Arial"/>
      <family val="2"/>
    </font>
    <font>
      <sz val="11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b/>
      <sz val="16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14" fontId="7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75" fontId="7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2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center" wrapText="1"/>
    </xf>
    <xf numFmtId="175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/>
    </xf>
    <xf numFmtId="170" fontId="15" fillId="0" borderId="4" xfId="0" applyNumberFormat="1" applyFont="1" applyFill="1" applyBorder="1" applyAlignment="1">
      <alignment horizontal="center" vertical="center" wrapText="1"/>
    </xf>
    <xf numFmtId="175" fontId="16" fillId="0" borderId="5" xfId="0" applyNumberFormat="1" applyFont="1" applyFill="1" applyBorder="1" applyAlignment="1">
      <alignment horizontal="center" vertical="center" wrapText="1"/>
    </xf>
    <xf numFmtId="175" fontId="16" fillId="0" borderId="6" xfId="0" applyNumberFormat="1" applyFont="1" applyFill="1" applyBorder="1" applyAlignment="1">
      <alignment horizontal="center" vertical="center" wrapText="1"/>
    </xf>
    <xf numFmtId="175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4" fillId="0" borderId="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16" fillId="0" borderId="18" xfId="0" applyNumberFormat="1" applyFont="1" applyFill="1" applyBorder="1" applyAlignment="1">
      <alignment horizontal="center" vertical="center" wrapText="1"/>
    </xf>
    <xf numFmtId="175" fontId="16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14" fillId="0" borderId="16" xfId="0" applyNumberFormat="1" applyFont="1" applyFill="1" applyBorder="1" applyAlignment="1">
      <alignment horizontal="center" vertical="center" wrapText="1"/>
    </xf>
    <xf numFmtId="170" fontId="14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22" xfId="0" applyNumberFormat="1" applyFont="1" applyFill="1" applyBorder="1" applyAlignment="1">
      <alignment horizontal="center" vertical="center" wrapText="1"/>
    </xf>
    <xf numFmtId="170" fontId="2" fillId="0" borderId="12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0" fontId="2" fillId="0" borderId="18" xfId="0" applyNumberFormat="1" applyFont="1" applyFill="1" applyBorder="1" applyAlignment="1">
      <alignment horizontal="center" vertical="center" wrapText="1"/>
    </xf>
    <xf numFmtId="170" fontId="2" fillId="0" borderId="19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5" fontId="16" fillId="0" borderId="23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>
      <alignment horizontal="center" vertical="center" wrapText="1"/>
    </xf>
    <xf numFmtId="170" fontId="2" fillId="0" borderId="23" xfId="0" applyNumberFormat="1" applyFont="1" applyFill="1" applyBorder="1" applyAlignment="1">
      <alignment horizontal="center" vertical="center" wrapText="1"/>
    </xf>
    <xf numFmtId="170" fontId="14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/>
    </xf>
    <xf numFmtId="170" fontId="16" fillId="0" borderId="2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0" fontId="16" fillId="0" borderId="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2" fontId="16" fillId="0" borderId="4" xfId="0" applyNumberFormat="1" applyFont="1" applyFill="1" applyBorder="1" applyAlignment="1">
      <alignment horizontal="center" vertical="center" wrapText="1"/>
    </xf>
    <xf numFmtId="170" fontId="16" fillId="0" borderId="34" xfId="0" applyNumberFormat="1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 vertical="center" wrapText="1"/>
    </xf>
    <xf numFmtId="170" fontId="2" fillId="0" borderId="7" xfId="0" applyNumberFormat="1" applyFont="1" applyFill="1" applyBorder="1" applyAlignment="1">
      <alignment horizontal="center" vertical="center" wrapText="1"/>
    </xf>
    <xf numFmtId="17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0" fontId="2" fillId="0" borderId="40" xfId="0" applyFont="1" applyBorder="1" applyAlignment="1">
      <alignment/>
    </xf>
    <xf numFmtId="170" fontId="2" fillId="0" borderId="14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41" xfId="0" applyNumberFormat="1" applyFont="1" applyBorder="1" applyAlignment="1">
      <alignment horizontal="center" vertical="center"/>
    </xf>
    <xf numFmtId="170" fontId="16" fillId="0" borderId="41" xfId="0" applyNumberFormat="1" applyFont="1" applyBorder="1" applyAlignment="1">
      <alignment horizontal="center" vertical="center"/>
    </xf>
    <xf numFmtId="170" fontId="2" fillId="0" borderId="42" xfId="0" applyNumberFormat="1" applyFont="1" applyBorder="1" applyAlignment="1">
      <alignment horizontal="center" vertical="center"/>
    </xf>
    <xf numFmtId="170" fontId="16" fillId="0" borderId="4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22" fillId="0" borderId="43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/>
    </xf>
    <xf numFmtId="49" fontId="7" fillId="2" borderId="0" xfId="0" applyNumberFormat="1" applyFont="1" applyFill="1" applyAlignment="1">
      <alignment/>
    </xf>
    <xf numFmtId="14" fontId="7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5" fontId="0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0" fontId="2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2" fontId="2" fillId="0" borderId="36" xfId="0" applyNumberFormat="1" applyFont="1" applyFill="1" applyBorder="1" applyAlignment="1">
      <alignment horizontal="center" vertical="center" wrapText="1"/>
    </xf>
    <xf numFmtId="170" fontId="24" fillId="0" borderId="4" xfId="0" applyNumberFormat="1" applyFont="1" applyBorder="1" applyAlignment="1">
      <alignment horizontal="center" vertical="center"/>
    </xf>
    <xf numFmtId="170" fontId="24" fillId="0" borderId="48" xfId="0" applyNumberFormat="1" applyFont="1" applyBorder="1" applyAlignment="1">
      <alignment horizontal="center" vertical="center"/>
    </xf>
    <xf numFmtId="170" fontId="24" fillId="0" borderId="20" xfId="0" applyNumberFormat="1" applyFont="1" applyBorder="1" applyAlignment="1">
      <alignment horizontal="center" vertical="center"/>
    </xf>
    <xf numFmtId="170" fontId="24" fillId="0" borderId="3" xfId="0" applyNumberFormat="1" applyFont="1" applyBorder="1" applyAlignment="1">
      <alignment horizontal="center" vertical="center"/>
    </xf>
    <xf numFmtId="170" fontId="16" fillId="0" borderId="20" xfId="0" applyNumberFormat="1" applyFont="1" applyFill="1" applyBorder="1" applyAlignment="1">
      <alignment horizontal="center" vertical="center"/>
    </xf>
    <xf numFmtId="170" fontId="16" fillId="0" borderId="41" xfId="0" applyNumberFormat="1" applyFont="1" applyFill="1" applyBorder="1" applyAlignment="1">
      <alignment horizontal="center" vertical="center"/>
    </xf>
    <xf numFmtId="170" fontId="16" fillId="0" borderId="3" xfId="0" applyNumberFormat="1" applyFont="1" applyFill="1" applyBorder="1" applyAlignment="1">
      <alignment horizontal="center" vertical="center"/>
    </xf>
    <xf numFmtId="170" fontId="16" fillId="0" borderId="4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70" fontId="5" fillId="0" borderId="16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70" fontId="5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 wrapText="1"/>
    </xf>
    <xf numFmtId="171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170" fontId="24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2" fontId="16" fillId="0" borderId="14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5" fontId="24" fillId="0" borderId="4" xfId="0" applyNumberFormat="1" applyFont="1" applyFill="1" applyBorder="1" applyAlignment="1">
      <alignment horizontal="center" vertical="center" wrapText="1"/>
    </xf>
    <xf numFmtId="175" fontId="24" fillId="0" borderId="7" xfId="0" applyNumberFormat="1" applyFont="1" applyFill="1" applyBorder="1" applyAlignment="1">
      <alignment horizontal="center" vertical="center" wrapText="1"/>
    </xf>
    <xf numFmtId="175" fontId="24" fillId="0" borderId="30" xfId="0" applyNumberFormat="1" applyFont="1" applyFill="1" applyBorder="1" applyAlignment="1">
      <alignment horizontal="center" vertical="center" wrapText="1"/>
    </xf>
    <xf numFmtId="175" fontId="26" fillId="0" borderId="30" xfId="0" applyNumberFormat="1" applyFont="1" applyFill="1" applyBorder="1" applyAlignment="1">
      <alignment horizontal="center" vertical="center" wrapText="1"/>
    </xf>
    <xf numFmtId="175" fontId="26" fillId="0" borderId="7" xfId="0" applyNumberFormat="1" applyFont="1" applyFill="1" applyBorder="1" applyAlignment="1">
      <alignment horizontal="center" vertical="center" wrapText="1"/>
    </xf>
    <xf numFmtId="1" fontId="19" fillId="0" borderId="49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2" fillId="0" borderId="48" xfId="0" applyFont="1" applyBorder="1" applyAlignment="1">
      <alignment horizontal="centerContinuous" vertical="center" wrapText="1"/>
    </xf>
    <xf numFmtId="0" fontId="2" fillId="0" borderId="50" xfId="0" applyFont="1" applyBorder="1" applyAlignment="1">
      <alignment horizontal="centerContinuous" vertical="center" wrapText="1"/>
    </xf>
    <xf numFmtId="0" fontId="2" fillId="0" borderId="51" xfId="0" applyFont="1" applyBorder="1" applyAlignment="1">
      <alignment horizontal="centerContinuous" vertical="center" wrapText="1"/>
    </xf>
    <xf numFmtId="0" fontId="2" fillId="0" borderId="32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 wrapText="1"/>
    </xf>
    <xf numFmtId="0" fontId="15" fillId="0" borderId="9" xfId="0" applyFont="1" applyBorder="1" applyAlignment="1">
      <alignment horizontal="centerContinuous" vertical="center" wrapText="1"/>
    </xf>
    <xf numFmtId="0" fontId="2" fillId="0" borderId="4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0" fontId="15" fillId="0" borderId="8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0" fontId="2" fillId="0" borderId="45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2" fillId="0" borderId="48" xfId="0" applyFont="1" applyBorder="1" applyAlignment="1">
      <alignment horizontal="centerContinuous" vertical="center" wrapText="1"/>
    </xf>
    <xf numFmtId="0" fontId="2" fillId="0" borderId="50" xfId="0" applyFont="1" applyBorder="1" applyAlignment="1">
      <alignment horizontal="centerContinuous" vertical="center" wrapText="1"/>
    </xf>
    <xf numFmtId="0" fontId="2" fillId="0" borderId="3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52" xfId="0" applyFont="1" applyBorder="1" applyAlignment="1">
      <alignment horizontal="centerContinuous" vertical="center" wrapText="1"/>
    </xf>
    <xf numFmtId="0" fontId="2" fillId="0" borderId="5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34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22" xfId="0" applyFont="1" applyFill="1" applyBorder="1" applyAlignment="1">
      <alignment horizontal="centerContinuous" vertical="center" wrapText="1"/>
    </xf>
    <xf numFmtId="0" fontId="0" fillId="0" borderId="38" xfId="0" applyBorder="1" applyAlignment="1">
      <alignment horizontal="centerContinuous" vertical="center" wrapText="1"/>
    </xf>
    <xf numFmtId="0" fontId="22" fillId="0" borderId="38" xfId="0" applyFont="1" applyFill="1" applyBorder="1" applyAlignment="1">
      <alignment horizontal="centerContinuous" vertical="center" wrapText="1"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0" borderId="8" xfId="0" applyFont="1" applyFill="1" applyBorder="1" applyAlignment="1">
      <alignment horizontal="centerContinuous" vertical="center" wrapText="1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/>
    </xf>
    <xf numFmtId="170" fontId="2" fillId="0" borderId="23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2" fillId="0" borderId="23" xfId="0" applyNumberFormat="1" applyFont="1" applyBorder="1" applyAlignment="1">
      <alignment horizontal="left" vertical="center"/>
    </xf>
    <xf numFmtId="170" fontId="22" fillId="0" borderId="23" xfId="0" applyNumberFormat="1" applyFont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0" fillId="0" borderId="43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center" vertical="center" textRotation="90" wrapText="1"/>
    </xf>
    <xf numFmtId="0" fontId="0" fillId="0" borderId="43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55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5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Frasi" xfId="20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0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77" sqref="A77"/>
      <selection pane="topRight" activeCell="A77" sqref="A77"/>
      <selection pane="bottomLeft" activeCell="A77" sqref="A77"/>
      <selection pane="bottomRight" activeCell="A1" sqref="A1"/>
    </sheetView>
  </sheetViews>
  <sheetFormatPr defaultColWidth="9.140625" defaultRowHeight="12.75"/>
  <cols>
    <col min="1" max="1" width="12.8515625" style="0" customWidth="1"/>
    <col min="2" max="2" width="7.421875" style="0" customWidth="1"/>
    <col min="3" max="3" width="4.7109375" style="0" customWidth="1"/>
    <col min="4" max="4" width="7.140625" style="0" customWidth="1"/>
    <col min="5" max="5" width="5.57421875" style="0" customWidth="1"/>
    <col min="6" max="6" width="13.00390625" style="0" customWidth="1"/>
    <col min="7" max="7" width="11.7109375" style="0" customWidth="1"/>
    <col min="8" max="8" width="10.421875" style="0" customWidth="1"/>
    <col min="9" max="9" width="8.7109375" style="0" customWidth="1"/>
    <col min="10" max="10" width="8.421875" style="0" customWidth="1"/>
    <col min="11" max="11" width="8.57421875" style="0" customWidth="1"/>
    <col min="12" max="12" width="8.140625" style="0" customWidth="1"/>
    <col min="13" max="13" width="10.140625" style="0" customWidth="1"/>
    <col min="14" max="14" width="9.7109375" style="0" customWidth="1"/>
    <col min="15" max="15" width="11.28125" style="0" customWidth="1"/>
    <col min="16" max="16" width="6.421875" style="0" customWidth="1"/>
    <col min="17" max="17" width="5.8515625" style="0" customWidth="1"/>
    <col min="18" max="18" width="6.140625" style="0" customWidth="1"/>
    <col min="19" max="21" width="4.57421875" style="0" hidden="1" customWidth="1"/>
    <col min="22" max="22" width="10.8515625" style="0" customWidth="1"/>
    <col min="23" max="23" width="8.8515625" style="0" customWidth="1"/>
    <col min="24" max="24" width="9.57421875" style="0" customWidth="1"/>
    <col min="25" max="25" width="6.421875" style="0" customWidth="1"/>
    <col min="26" max="26" width="6.57421875" style="0" customWidth="1"/>
    <col min="27" max="27" width="6.140625" style="0" customWidth="1"/>
    <col min="28" max="28" width="5.00390625" style="0" hidden="1" customWidth="1"/>
    <col min="29" max="29" width="4.00390625" style="0" hidden="1" customWidth="1"/>
    <col min="30" max="30" width="4.28125" style="0" hidden="1" customWidth="1"/>
    <col min="31" max="31" width="10.57421875" style="0" customWidth="1"/>
    <col min="35" max="35" width="10.140625" style="26" customWidth="1"/>
    <col min="37" max="39" width="11.421875" style="0" customWidth="1"/>
    <col min="40" max="40" width="10.7109375" style="0" customWidth="1"/>
    <col min="44" max="44" width="11.57421875" style="0" customWidth="1"/>
    <col min="45" max="45" width="11.8515625" style="0" customWidth="1"/>
    <col min="46" max="46" width="14.8515625" style="0" customWidth="1"/>
    <col min="48" max="48" width="13.8515625" style="0" customWidth="1"/>
    <col min="49" max="49" width="11.8515625" style="0" customWidth="1"/>
    <col min="50" max="50" width="18.140625" style="0" customWidth="1"/>
    <col min="51" max="51" width="11.8515625" style="0" customWidth="1"/>
    <col min="52" max="52" width="29.57421875" style="0" bestFit="1" customWidth="1"/>
  </cols>
  <sheetData>
    <row r="1" spans="1:2" ht="12.75">
      <c r="A1" t="s">
        <v>1014</v>
      </c>
      <c r="B1" s="16" t="s">
        <v>1159</v>
      </c>
    </row>
    <row r="2" spans="1:11" ht="12.75">
      <c r="A2" t="s">
        <v>1015</v>
      </c>
      <c r="B2" s="16" t="s">
        <v>1152</v>
      </c>
      <c r="F2" s="21" t="s">
        <v>1016</v>
      </c>
      <c r="I2" s="16"/>
      <c r="J2" s="21" t="s">
        <v>1017</v>
      </c>
      <c r="K2" s="21"/>
    </row>
    <row r="3" spans="2:16" ht="12.75">
      <c r="B3" s="21" t="s">
        <v>1018</v>
      </c>
      <c r="P3" s="21" t="s">
        <v>1019</v>
      </c>
    </row>
    <row r="4" spans="1:51" s="17" customFormat="1" ht="34.5" customHeight="1">
      <c r="A4" s="17" t="s">
        <v>1020</v>
      </c>
      <c r="B4" s="17" t="s">
        <v>1021</v>
      </c>
      <c r="C4" s="17" t="s">
        <v>1022</v>
      </c>
      <c r="D4" s="17" t="s">
        <v>1023</v>
      </c>
      <c r="E4" s="17" t="s">
        <v>1024</v>
      </c>
      <c r="F4" s="17" t="s">
        <v>1025</v>
      </c>
      <c r="G4" s="17" t="s">
        <v>1026</v>
      </c>
      <c r="H4" s="17" t="s">
        <v>1027</v>
      </c>
      <c r="I4" s="17" t="s">
        <v>1028</v>
      </c>
      <c r="J4" s="17" t="s">
        <v>1029</v>
      </c>
      <c r="K4" s="17" t="s">
        <v>1030</v>
      </c>
      <c r="L4" s="17" t="s">
        <v>1031</v>
      </c>
      <c r="M4" s="17" t="s">
        <v>1032</v>
      </c>
      <c r="N4" s="17" t="s">
        <v>1033</v>
      </c>
      <c r="O4" s="17" t="s">
        <v>1034</v>
      </c>
      <c r="P4" s="20" t="s">
        <v>1035</v>
      </c>
      <c r="V4" s="17" t="s">
        <v>1036</v>
      </c>
      <c r="W4" s="17" t="s">
        <v>1037</v>
      </c>
      <c r="X4" s="17" t="s">
        <v>1038</v>
      </c>
      <c r="Y4" s="20" t="s">
        <v>1039</v>
      </c>
      <c r="AE4" s="17" t="s">
        <v>1040</v>
      </c>
      <c r="AF4" s="17" t="s">
        <v>1041</v>
      </c>
      <c r="AG4" s="17" t="s">
        <v>1042</v>
      </c>
      <c r="AH4" s="17" t="s">
        <v>1043</v>
      </c>
      <c r="AI4" s="25"/>
      <c r="AJ4" s="23" t="s">
        <v>1044</v>
      </c>
      <c r="AK4" s="17" t="s">
        <v>1045</v>
      </c>
      <c r="AL4" s="17" t="s">
        <v>1046</v>
      </c>
      <c r="AM4" s="17" t="s">
        <v>1047</v>
      </c>
      <c r="AN4" s="17" t="s">
        <v>1048</v>
      </c>
      <c r="AO4" s="17" t="s">
        <v>1049</v>
      </c>
      <c r="AP4" s="17" t="s">
        <v>1050</v>
      </c>
      <c r="AQ4" s="17" t="s">
        <v>1051</v>
      </c>
      <c r="AR4" s="17" t="s">
        <v>1052</v>
      </c>
      <c r="AS4" s="17" t="s">
        <v>1053</v>
      </c>
      <c r="AT4" s="17" t="s">
        <v>1054</v>
      </c>
      <c r="AU4" s="17" t="s">
        <v>1055</v>
      </c>
      <c r="AV4" s="17" t="s">
        <v>1056</v>
      </c>
      <c r="AW4" s="17" t="s">
        <v>1057</v>
      </c>
      <c r="AX4" s="17" t="s">
        <v>1150</v>
      </c>
      <c r="AY4" s="17" t="s">
        <v>1058</v>
      </c>
    </row>
    <row r="5" spans="1:52" ht="12.75" customHeight="1">
      <c r="A5" t="str">
        <f aca="true" t="shared" si="0" ref="A5:A10">CONCATENATE(B5,"/",C5,"/",D5,"/",E5)</f>
        <v>P/PT/8/SO-C</v>
      </c>
      <c r="B5" s="16" t="s">
        <v>1059</v>
      </c>
      <c r="C5" s="16" t="s">
        <v>1060</v>
      </c>
      <c r="D5" s="41" t="s">
        <v>1153</v>
      </c>
      <c r="E5" s="16" t="s">
        <v>1061</v>
      </c>
      <c r="F5" t="str">
        <f aca="true" t="shared" si="1" ref="F5:F10">CONCATENATE(B5,"/",C5,"/",D5,"/A-A'")</f>
        <v>P/PT/8/A-A'</v>
      </c>
      <c r="G5" t="str">
        <f aca="true" t="shared" si="2" ref="G5:G10">CONCATENATE(B5,"/",C5,"/",D5,"/B-B'")</f>
        <v>P/PT/8/B-B'</v>
      </c>
      <c r="H5" s="18">
        <v>38510</v>
      </c>
      <c r="I5" s="16">
        <v>39.2</v>
      </c>
      <c r="J5" s="16">
        <v>38.1</v>
      </c>
      <c r="K5" s="16">
        <v>38.5</v>
      </c>
      <c r="L5" s="16">
        <v>37.9</v>
      </c>
      <c r="M5">
        <f aca="true" t="shared" si="3" ref="M5:M10">AVERAGE(I5:J5)</f>
        <v>38.650000000000006</v>
      </c>
      <c r="N5">
        <f aca="true" t="shared" si="4" ref="N5:N10">AVERAGE(K5:L5)</f>
        <v>38.2</v>
      </c>
      <c r="O5" s="16">
        <v>39.7</v>
      </c>
      <c r="P5" s="16">
        <v>111.7</v>
      </c>
      <c r="Q5" s="16">
        <v>111.7</v>
      </c>
      <c r="R5" s="16">
        <v>111.9</v>
      </c>
      <c r="S5" s="16"/>
      <c r="T5" s="16"/>
      <c r="U5" s="16"/>
      <c r="V5" s="14">
        <f aca="true" t="shared" si="5" ref="V5:V10">STDEV(P5:U5)</f>
        <v>0.11547005383393441</v>
      </c>
      <c r="W5" s="14">
        <f aca="true" t="shared" si="6" ref="W5:W10">AVERAGE(P5:U5)</f>
        <v>111.76666666666667</v>
      </c>
      <c r="X5" s="14">
        <f aca="true" t="shared" si="7" ref="X5:X10">10000*O5/W5</f>
        <v>3552.0429466149717</v>
      </c>
      <c r="Y5" s="16">
        <v>111.2</v>
      </c>
      <c r="Z5" s="16">
        <v>111.4</v>
      </c>
      <c r="AA5" s="16">
        <v>111</v>
      </c>
      <c r="AB5" s="16"/>
      <c r="AC5" s="16"/>
      <c r="AD5" s="16"/>
      <c r="AE5" s="14">
        <f aca="true" t="shared" si="8" ref="AE5:AE10">STDEV(Y5:AD5)</f>
        <v>0.19999999999308785</v>
      </c>
      <c r="AF5" s="14">
        <f aca="true" t="shared" si="9" ref="AF5:AF10">AVERAGE(Y5:AD5)</f>
        <v>111.2</v>
      </c>
      <c r="AG5" s="14">
        <f aca="true" t="shared" si="10" ref="AG5:AG10">10000*O5/AF5</f>
        <v>3570.143884892086</v>
      </c>
      <c r="AH5" s="22">
        <v>38518</v>
      </c>
      <c r="AI5" s="26" t="str">
        <f>IF(AH5&lt;&gt;"",CONCATENATE("Schiacciamento carota: ",TEXT(AH5,"g/m/aa")),"")</f>
        <v>Schiacciamento carota: 15/6/05</v>
      </c>
      <c r="AJ5" s="24">
        <v>9.4</v>
      </c>
      <c r="AK5" s="24">
        <v>18.6</v>
      </c>
      <c r="AL5" s="24">
        <v>19</v>
      </c>
      <c r="AM5" s="24"/>
      <c r="AN5" s="16">
        <v>2.4</v>
      </c>
      <c r="AO5" s="16" t="s">
        <v>1062</v>
      </c>
      <c r="AP5" s="216">
        <v>2754</v>
      </c>
      <c r="AQ5" s="16">
        <v>3575.5</v>
      </c>
      <c r="AR5" s="16">
        <v>3565.9</v>
      </c>
      <c r="AS5" s="215" t="s">
        <v>1063</v>
      </c>
      <c r="AT5" s="13" t="str">
        <f>IF(AS5="A",F5,IF(AS5="B",G5,))</f>
        <v>P/PT/8/A-A'</v>
      </c>
      <c r="AU5" s="14">
        <f>IF(AS5="A",X5,IF(AS5="B",AG5,))</f>
        <v>3552.0429466149717</v>
      </c>
      <c r="AV5" s="16">
        <v>203</v>
      </c>
      <c r="AW5" s="40"/>
      <c r="AX5" s="215" t="s">
        <v>1064</v>
      </c>
      <c r="AY5" s="233" t="s">
        <v>1065</v>
      </c>
      <c r="AZ5" t="str">
        <f>"Carbonatazione: "&amp;AY5&amp;" mm"</f>
        <v>Carbonatazione: 19/17 mm</v>
      </c>
    </row>
    <row r="6" spans="1:52" ht="12.75" customHeight="1">
      <c r="A6" t="str">
        <f t="shared" si="0"/>
        <v>P/PT/12/SO-C</v>
      </c>
      <c r="B6" s="16" t="s">
        <v>1059</v>
      </c>
      <c r="C6" s="16" t="s">
        <v>1060</v>
      </c>
      <c r="D6" s="41" t="s">
        <v>1154</v>
      </c>
      <c r="E6" s="16" t="s">
        <v>1061</v>
      </c>
      <c r="F6" t="str">
        <f t="shared" si="1"/>
        <v>P/PT/12/A-A'</v>
      </c>
      <c r="G6" t="str">
        <f t="shared" si="2"/>
        <v>P/PT/12/B-B'</v>
      </c>
      <c r="H6" s="18">
        <v>38511</v>
      </c>
      <c r="I6" s="16">
        <v>38.1</v>
      </c>
      <c r="J6" s="16">
        <v>38.6</v>
      </c>
      <c r="K6" s="16">
        <v>37.5</v>
      </c>
      <c r="L6" s="16">
        <v>36.1</v>
      </c>
      <c r="M6">
        <f t="shared" si="3"/>
        <v>38.35</v>
      </c>
      <c r="N6">
        <f t="shared" si="4"/>
        <v>36.8</v>
      </c>
      <c r="O6" s="16">
        <v>29.1</v>
      </c>
      <c r="P6" s="16">
        <v>79.3</v>
      </c>
      <c r="Q6" s="16">
        <v>79.8</v>
      </c>
      <c r="R6" s="16">
        <v>79.6</v>
      </c>
      <c r="S6" s="16"/>
      <c r="T6" s="16"/>
      <c r="U6" s="16"/>
      <c r="V6" s="14">
        <f t="shared" si="5"/>
        <v>0.2516611478426956</v>
      </c>
      <c r="W6" s="14">
        <f t="shared" si="6"/>
        <v>79.56666666666666</v>
      </c>
      <c r="X6" s="14">
        <f t="shared" si="7"/>
        <v>3657.31043150398</v>
      </c>
      <c r="Y6" s="16">
        <v>79.6</v>
      </c>
      <c r="Z6" s="16">
        <v>79.3</v>
      </c>
      <c r="AA6" s="16">
        <v>79.3</v>
      </c>
      <c r="AB6" s="16"/>
      <c r="AC6" s="16"/>
      <c r="AD6" s="16"/>
      <c r="AE6" s="14">
        <f t="shared" si="8"/>
        <v>0.17320508075877808</v>
      </c>
      <c r="AF6" s="14">
        <f t="shared" si="9"/>
        <v>79.39999999999999</v>
      </c>
      <c r="AG6" s="14">
        <f t="shared" si="10"/>
        <v>3664.987405541562</v>
      </c>
      <c r="AH6" s="22">
        <v>38518</v>
      </c>
      <c r="AI6" s="26" t="str">
        <f>IF(AH6&lt;&gt;"",CONCATENATE("Schiacciamento carota: ",TEXT(AH6,"g/m/aa")),"")</f>
        <v>Schiacciamento carota: 15/6/05</v>
      </c>
      <c r="AJ6" s="24">
        <v>9.4</v>
      </c>
      <c r="AK6" s="24">
        <v>18.6</v>
      </c>
      <c r="AL6" s="24">
        <v>19</v>
      </c>
      <c r="AM6" s="24"/>
      <c r="AN6" s="16">
        <v>1.2</v>
      </c>
      <c r="AO6" s="16" t="s">
        <v>1062</v>
      </c>
      <c r="AP6" s="16">
        <v>2759</v>
      </c>
      <c r="AQ6" s="16">
        <v>3651.2</v>
      </c>
      <c r="AR6" s="16">
        <v>3654.2</v>
      </c>
      <c r="AS6" s="215" t="s">
        <v>1066</v>
      </c>
      <c r="AT6" s="13" t="str">
        <f>IF(AS6="A",F6,IF(AS6="B",G6,))</f>
        <v>P/PT/12/B-B'</v>
      </c>
      <c r="AU6" s="14">
        <f>IF(AS6="A",X6,IF(AS6="B",AG6,))</f>
        <v>3664.987405541562</v>
      </c>
      <c r="AV6" s="16">
        <v>197</v>
      </c>
      <c r="AW6" s="40"/>
      <c r="AX6" s="215" t="s">
        <v>1064</v>
      </c>
      <c r="AY6" s="233" t="s">
        <v>1067</v>
      </c>
      <c r="AZ6" t="str">
        <f>"Carbonatazione: "&amp;AY6&amp;" mm"</f>
        <v>Carbonatazione: 10(15)/20(25) mm</v>
      </c>
    </row>
    <row r="7" spans="1:52" ht="12.75" customHeight="1">
      <c r="A7" t="str">
        <f t="shared" si="0"/>
        <v>P/P1/3/SO-C</v>
      </c>
      <c r="B7" s="16" t="s">
        <v>1059</v>
      </c>
      <c r="C7" s="16" t="s">
        <v>1068</v>
      </c>
      <c r="D7" s="41" t="s">
        <v>1155</v>
      </c>
      <c r="E7" s="16" t="s">
        <v>1061</v>
      </c>
      <c r="F7" t="str">
        <f t="shared" si="1"/>
        <v>P/P1/3/A-A'</v>
      </c>
      <c r="G7" t="str">
        <f t="shared" si="2"/>
        <v>P/P1/3/B-B'</v>
      </c>
      <c r="H7" s="18">
        <v>38510</v>
      </c>
      <c r="I7" s="16">
        <v>35.1</v>
      </c>
      <c r="J7" s="16">
        <v>34.3</v>
      </c>
      <c r="K7" s="16">
        <v>35.2</v>
      </c>
      <c r="L7" s="16">
        <v>32.9</v>
      </c>
      <c r="M7">
        <f t="shared" si="3"/>
        <v>34.7</v>
      </c>
      <c r="N7">
        <f t="shared" si="4"/>
        <v>34.05</v>
      </c>
      <c r="O7" s="16">
        <v>39.9</v>
      </c>
      <c r="P7" s="16">
        <v>136.4</v>
      </c>
      <c r="Q7" s="16">
        <v>136.5</v>
      </c>
      <c r="R7" s="16">
        <v>136.4</v>
      </c>
      <c r="S7" s="16"/>
      <c r="T7" s="16"/>
      <c r="U7" s="16"/>
      <c r="V7" s="14">
        <f t="shared" si="5"/>
        <v>0.057735027019361125</v>
      </c>
      <c r="W7" s="14">
        <f t="shared" si="6"/>
        <v>136.4333333333333</v>
      </c>
      <c r="X7" s="14">
        <f t="shared" si="7"/>
        <v>2924.5052528707556</v>
      </c>
      <c r="Y7" s="16">
        <v>140.2</v>
      </c>
      <c r="Z7" s="16">
        <v>139.9</v>
      </c>
      <c r="AA7" s="16">
        <v>140.1</v>
      </c>
      <c r="AB7" s="16"/>
      <c r="AC7" s="16"/>
      <c r="AD7" s="16"/>
      <c r="AE7" s="14">
        <f t="shared" si="8"/>
        <v>0.15275252314503032</v>
      </c>
      <c r="AF7" s="14">
        <f t="shared" si="9"/>
        <v>140.0666666666667</v>
      </c>
      <c r="AG7" s="14">
        <f t="shared" si="10"/>
        <v>2848.6435030937646</v>
      </c>
      <c r="AH7" s="22">
        <v>38518</v>
      </c>
      <c r="AI7" s="26" t="str">
        <f>IF(AH7&lt;&gt;"",CONCATENATE("Schiacciamento carota: ",TEXT(AH7,"g/m/aa")),"")</f>
        <v>Schiacciamento carota: 15/6/05</v>
      </c>
      <c r="AJ7" s="24">
        <v>7.9</v>
      </c>
      <c r="AK7" s="24">
        <v>15.7</v>
      </c>
      <c r="AL7" s="24">
        <v>16.1</v>
      </c>
      <c r="AM7" s="24"/>
      <c r="AN7" s="16">
        <v>1.4</v>
      </c>
      <c r="AO7" s="16" t="s">
        <v>1062</v>
      </c>
      <c r="AP7" s="16">
        <v>1651</v>
      </c>
      <c r="AQ7" s="238">
        <v>3369.9</v>
      </c>
      <c r="AR7" s="238">
        <v>3373.7</v>
      </c>
      <c r="AS7" s="215" t="s">
        <v>1063</v>
      </c>
      <c r="AT7" s="13" t="str">
        <f>IF(AS7="A",F7,IF(AS7="B",G7,))</f>
        <v>P/P1/3/A-A'</v>
      </c>
      <c r="AU7" s="14">
        <f>IF(AS7="A",X7,IF(AS7="B",AG7,))</f>
        <v>2924.5052528707556</v>
      </c>
      <c r="AV7" s="16">
        <v>115</v>
      </c>
      <c r="AW7" s="40"/>
      <c r="AX7" s="215" t="s">
        <v>1071</v>
      </c>
      <c r="AY7" s="233" t="s">
        <v>1151</v>
      </c>
      <c r="AZ7" t="str">
        <f>"Carbonatazione: "&amp;AY7&amp;" mm"</f>
        <v>Carbonatazione: 10(19)/nr mm</v>
      </c>
    </row>
    <row r="8" spans="1:51" ht="12.75">
      <c r="A8" t="str">
        <f t="shared" si="0"/>
        <v>P/PT/19/SO</v>
      </c>
      <c r="B8" s="16" t="s">
        <v>1059</v>
      </c>
      <c r="C8" s="16" t="s">
        <v>1060</v>
      </c>
      <c r="D8" s="41" t="s">
        <v>1156</v>
      </c>
      <c r="E8" s="16" t="s">
        <v>1069</v>
      </c>
      <c r="F8" t="str">
        <f t="shared" si="1"/>
        <v>P/PT/19/A-A'</v>
      </c>
      <c r="G8" t="str">
        <f t="shared" si="2"/>
        <v>P/PT/19/B-B'</v>
      </c>
      <c r="H8" s="18">
        <v>38511</v>
      </c>
      <c r="I8" s="16">
        <v>39.5</v>
      </c>
      <c r="J8" s="16">
        <v>39.2</v>
      </c>
      <c r="K8" s="16">
        <v>39.5</v>
      </c>
      <c r="L8" s="16">
        <v>39.1</v>
      </c>
      <c r="M8">
        <f t="shared" si="3"/>
        <v>39.35</v>
      </c>
      <c r="N8">
        <f t="shared" si="4"/>
        <v>39.3</v>
      </c>
      <c r="O8" s="16">
        <v>30</v>
      </c>
      <c r="P8" s="16">
        <v>83.2</v>
      </c>
      <c r="Q8" s="16">
        <v>83.2</v>
      </c>
      <c r="R8" s="16">
        <v>83.3</v>
      </c>
      <c r="S8" s="16"/>
      <c r="T8" s="16"/>
      <c r="U8" s="16"/>
      <c r="V8" s="14">
        <f t="shared" si="5"/>
        <v>0.057735026940596575</v>
      </c>
      <c r="W8" s="14">
        <f t="shared" si="6"/>
        <v>83.23333333333333</v>
      </c>
      <c r="X8" s="14">
        <f t="shared" si="7"/>
        <v>3604.325190228274</v>
      </c>
      <c r="Y8" s="16">
        <v>83</v>
      </c>
      <c r="Z8" s="16">
        <v>83.3</v>
      </c>
      <c r="AA8" s="16">
        <v>83.3</v>
      </c>
      <c r="AB8" s="16"/>
      <c r="AC8" s="16"/>
      <c r="AD8" s="16"/>
      <c r="AE8" s="14">
        <f t="shared" si="8"/>
        <v>0.17320508074827615</v>
      </c>
      <c r="AF8" s="14">
        <f t="shared" si="9"/>
        <v>83.2</v>
      </c>
      <c r="AG8" s="14">
        <f t="shared" si="10"/>
        <v>3605.7692307692305</v>
      </c>
      <c r="AH8" s="22"/>
      <c r="AJ8" s="24"/>
      <c r="AK8" s="24"/>
      <c r="AL8" s="24"/>
      <c r="AM8" s="24"/>
      <c r="AN8" s="16"/>
      <c r="AO8" s="16"/>
      <c r="AP8" s="16"/>
      <c r="AQ8" s="16"/>
      <c r="AR8" s="16"/>
      <c r="AS8" s="215"/>
      <c r="AT8" s="13"/>
      <c r="AU8" s="14"/>
      <c r="AV8" s="16"/>
      <c r="AW8" s="40"/>
      <c r="AX8" s="215"/>
      <c r="AY8" s="233"/>
    </row>
    <row r="9" spans="1:51" ht="12.75">
      <c r="A9" t="str">
        <f t="shared" si="0"/>
        <v>P/P1/13/SO</v>
      </c>
      <c r="B9" s="16" t="s">
        <v>1059</v>
      </c>
      <c r="C9" s="16" t="s">
        <v>1068</v>
      </c>
      <c r="D9" s="41" t="s">
        <v>1157</v>
      </c>
      <c r="E9" s="16" t="s">
        <v>1069</v>
      </c>
      <c r="F9" t="str">
        <f t="shared" si="1"/>
        <v>P/P1/13/A-A'</v>
      </c>
      <c r="G9" t="str">
        <f t="shared" si="2"/>
        <v>P/P1/13/B-B'</v>
      </c>
      <c r="H9" s="18">
        <v>38510</v>
      </c>
      <c r="I9" s="16">
        <v>40.1</v>
      </c>
      <c r="J9" s="16">
        <v>38.5</v>
      </c>
      <c r="K9" s="16">
        <v>39.2</v>
      </c>
      <c r="L9" s="16">
        <v>39.8</v>
      </c>
      <c r="M9">
        <f t="shared" si="3"/>
        <v>39.3</v>
      </c>
      <c r="N9">
        <f t="shared" si="4"/>
        <v>39.5</v>
      </c>
      <c r="O9" s="16">
        <v>30</v>
      </c>
      <c r="P9" s="16">
        <v>89.6</v>
      </c>
      <c r="Q9" s="16">
        <v>89.3</v>
      </c>
      <c r="R9" s="16">
        <v>89.3</v>
      </c>
      <c r="S9" s="16"/>
      <c r="T9" s="16"/>
      <c r="U9" s="16"/>
      <c r="V9" s="14">
        <f t="shared" si="5"/>
        <v>0.17320508075877808</v>
      </c>
      <c r="W9" s="14">
        <f t="shared" si="6"/>
        <v>89.39999999999999</v>
      </c>
      <c r="X9" s="14">
        <f t="shared" si="7"/>
        <v>3355.7046979865777</v>
      </c>
      <c r="Y9" s="16">
        <v>89.8</v>
      </c>
      <c r="Z9" s="16">
        <v>89.6</v>
      </c>
      <c r="AA9" s="16">
        <v>89.6</v>
      </c>
      <c r="AB9" s="16"/>
      <c r="AC9" s="16"/>
      <c r="AD9" s="16"/>
      <c r="AE9" s="14">
        <f t="shared" si="8"/>
        <v>0.11547005383393441</v>
      </c>
      <c r="AF9" s="14">
        <f t="shared" si="9"/>
        <v>89.66666666666667</v>
      </c>
      <c r="AG9" s="14">
        <f t="shared" si="10"/>
        <v>3345.724907063197</v>
      </c>
      <c r="AH9" s="22"/>
      <c r="AJ9" s="24"/>
      <c r="AK9" s="24"/>
      <c r="AL9" s="24"/>
      <c r="AM9" s="24"/>
      <c r="AN9" s="16"/>
      <c r="AO9" s="16"/>
      <c r="AP9" s="16"/>
      <c r="AQ9" s="16"/>
      <c r="AR9" s="16"/>
      <c r="AS9" s="215"/>
      <c r="AT9" s="13"/>
      <c r="AU9" s="14"/>
      <c r="AV9" s="16"/>
      <c r="AW9" s="40"/>
      <c r="AX9" s="215"/>
      <c r="AY9" s="233"/>
    </row>
    <row r="10" spans="1:51" ht="12.75">
      <c r="A10" t="str">
        <f t="shared" si="0"/>
        <v>P/P1/15/SO</v>
      </c>
      <c r="B10" s="16" t="s">
        <v>1059</v>
      </c>
      <c r="C10" s="16" t="s">
        <v>1068</v>
      </c>
      <c r="D10" s="41" t="s">
        <v>1158</v>
      </c>
      <c r="E10" s="16" t="s">
        <v>1069</v>
      </c>
      <c r="F10" t="str">
        <f t="shared" si="1"/>
        <v>P/P1/15/A-A'</v>
      </c>
      <c r="G10" t="str">
        <f t="shared" si="2"/>
        <v>P/P1/15/B-B'</v>
      </c>
      <c r="H10" s="18">
        <v>38511</v>
      </c>
      <c r="I10" s="16">
        <v>37.5</v>
      </c>
      <c r="J10" s="16">
        <v>38.2</v>
      </c>
      <c r="K10" s="16">
        <v>38.2</v>
      </c>
      <c r="L10" s="16">
        <v>37.9</v>
      </c>
      <c r="M10">
        <f t="shared" si="3"/>
        <v>37.85</v>
      </c>
      <c r="N10">
        <f t="shared" si="4"/>
        <v>38.05</v>
      </c>
      <c r="O10" s="16">
        <v>30</v>
      </c>
      <c r="P10" s="16">
        <v>84.5</v>
      </c>
      <c r="Q10" s="16">
        <v>84.6</v>
      </c>
      <c r="R10" s="16">
        <v>84.6</v>
      </c>
      <c r="S10" s="16"/>
      <c r="T10" s="16"/>
      <c r="U10" s="16"/>
      <c r="V10" s="14">
        <f t="shared" si="5"/>
        <v>0.05773502692484366</v>
      </c>
      <c r="W10" s="14">
        <f t="shared" si="6"/>
        <v>84.56666666666666</v>
      </c>
      <c r="X10" s="14">
        <f t="shared" si="7"/>
        <v>3547.497043752464</v>
      </c>
      <c r="Y10" s="16">
        <v>88.1</v>
      </c>
      <c r="Z10" s="16">
        <v>88.1</v>
      </c>
      <c r="AA10" s="16">
        <v>88.3</v>
      </c>
      <c r="AB10" s="16"/>
      <c r="AC10" s="16"/>
      <c r="AD10" s="16"/>
      <c r="AE10" s="14">
        <f t="shared" si="8"/>
        <v>0.11547005383393441</v>
      </c>
      <c r="AF10" s="14">
        <f t="shared" si="9"/>
        <v>88.16666666666667</v>
      </c>
      <c r="AG10" s="14">
        <f t="shared" si="10"/>
        <v>3402.6465028355387</v>
      </c>
      <c r="AH10" s="22"/>
      <c r="AJ10" s="24"/>
      <c r="AK10" s="24"/>
      <c r="AL10" s="24"/>
      <c r="AM10" s="24"/>
      <c r="AN10" s="16"/>
      <c r="AO10" s="16"/>
      <c r="AP10" s="16"/>
      <c r="AQ10" s="16"/>
      <c r="AR10" s="16"/>
      <c r="AS10" s="215"/>
      <c r="AT10" s="13"/>
      <c r="AU10" s="14"/>
      <c r="AV10" s="16"/>
      <c r="AW10" s="40"/>
      <c r="AX10" s="215"/>
      <c r="AY10" s="233"/>
    </row>
    <row r="11" spans="2:51" ht="12.75">
      <c r="B11" s="16"/>
      <c r="C11" s="16"/>
      <c r="D11" s="41"/>
      <c r="E11" s="16"/>
      <c r="H11" s="18"/>
      <c r="I11" s="16"/>
      <c r="J11" s="16"/>
      <c r="K11" s="16"/>
      <c r="L11" s="16"/>
      <c r="O11" s="16"/>
      <c r="P11" s="16"/>
      <c r="Q11" s="16"/>
      <c r="R11" s="16"/>
      <c r="S11" s="16"/>
      <c r="T11" s="16"/>
      <c r="U11" s="16"/>
      <c r="V11" s="14"/>
      <c r="W11" s="14"/>
      <c r="X11" s="14"/>
      <c r="Y11" s="16"/>
      <c r="Z11" s="16"/>
      <c r="AA11" s="16"/>
      <c r="AB11" s="16"/>
      <c r="AC11" s="16"/>
      <c r="AD11" s="16"/>
      <c r="AE11" s="14"/>
      <c r="AF11" s="14"/>
      <c r="AG11" s="14"/>
      <c r="AH11" s="22"/>
      <c r="AJ11" s="24"/>
      <c r="AK11" s="24"/>
      <c r="AL11" s="24"/>
      <c r="AM11" s="24"/>
      <c r="AN11" s="16"/>
      <c r="AO11" s="16"/>
      <c r="AP11" s="16"/>
      <c r="AQ11" s="16"/>
      <c r="AR11" s="16"/>
      <c r="AS11" s="215"/>
      <c r="AT11" s="16"/>
      <c r="AU11" s="14"/>
      <c r="AV11" s="16"/>
      <c r="AW11" s="40"/>
      <c r="AX11" s="215"/>
      <c r="AY11" s="233"/>
    </row>
    <row r="12" spans="2:51" ht="12.75">
      <c r="B12" s="16"/>
      <c r="C12" s="16"/>
      <c r="D12" s="41"/>
      <c r="E12" s="16"/>
      <c r="H12" s="18"/>
      <c r="I12" s="16"/>
      <c r="J12" s="16"/>
      <c r="K12" s="16"/>
      <c r="L12" s="16"/>
      <c r="O12" s="16"/>
      <c r="P12" s="16"/>
      <c r="Q12" s="16"/>
      <c r="R12" s="16"/>
      <c r="S12" s="16"/>
      <c r="T12" s="16"/>
      <c r="U12" s="16"/>
      <c r="V12" s="14"/>
      <c r="W12" s="14"/>
      <c r="X12" s="14"/>
      <c r="Y12" s="16"/>
      <c r="Z12" s="16"/>
      <c r="AA12" s="16"/>
      <c r="AB12" s="16"/>
      <c r="AC12" s="16"/>
      <c r="AD12" s="16"/>
      <c r="AE12" s="14"/>
      <c r="AF12" s="14"/>
      <c r="AG12" s="14"/>
      <c r="AH12" s="22"/>
      <c r="AJ12" s="24"/>
      <c r="AK12" s="24"/>
      <c r="AL12" s="24"/>
      <c r="AM12" s="24"/>
      <c r="AN12" s="16"/>
      <c r="AO12" s="16"/>
      <c r="AP12" s="16"/>
      <c r="AQ12" s="16"/>
      <c r="AR12" s="16"/>
      <c r="AS12" s="215"/>
      <c r="AT12" s="16"/>
      <c r="AU12" s="14"/>
      <c r="AV12" s="16"/>
      <c r="AW12" s="40"/>
      <c r="AX12" s="215"/>
      <c r="AY12" s="233"/>
    </row>
    <row r="13" spans="2:51" ht="12.75">
      <c r="B13" s="16"/>
      <c r="C13" s="16"/>
      <c r="D13" s="41"/>
      <c r="E13" s="16"/>
      <c r="H13" s="18"/>
      <c r="I13" s="16"/>
      <c r="J13" s="16"/>
      <c r="K13" s="16"/>
      <c r="L13" s="16"/>
      <c r="O13" s="16"/>
      <c r="P13" s="16"/>
      <c r="Q13" s="16"/>
      <c r="R13" s="16"/>
      <c r="S13" s="16"/>
      <c r="T13" s="16"/>
      <c r="U13" s="16"/>
      <c r="V13" s="14"/>
      <c r="W13" s="14"/>
      <c r="X13" s="14"/>
      <c r="Y13" s="16"/>
      <c r="Z13" s="16"/>
      <c r="AA13" s="16"/>
      <c r="AB13" s="16"/>
      <c r="AC13" s="16"/>
      <c r="AD13" s="16"/>
      <c r="AE13" s="14"/>
      <c r="AF13" s="14"/>
      <c r="AG13" s="14"/>
      <c r="AH13" s="22"/>
      <c r="AJ13" s="24"/>
      <c r="AK13" s="24"/>
      <c r="AL13" s="24"/>
      <c r="AM13" s="24"/>
      <c r="AN13" s="16"/>
      <c r="AO13" s="16"/>
      <c r="AP13" s="16"/>
      <c r="AQ13" s="16"/>
      <c r="AR13" s="16"/>
      <c r="AS13" s="215"/>
      <c r="AT13" s="16"/>
      <c r="AU13" s="14"/>
      <c r="AV13" s="16"/>
      <c r="AW13" s="40"/>
      <c r="AX13" s="215"/>
      <c r="AY13" s="233"/>
    </row>
    <row r="14" spans="2:51" ht="12.75">
      <c r="B14" s="16"/>
      <c r="C14" s="16"/>
      <c r="D14" s="41"/>
      <c r="E14" s="16"/>
      <c r="H14" s="18"/>
      <c r="I14" s="16"/>
      <c r="J14" s="16"/>
      <c r="K14" s="16"/>
      <c r="L14" s="16"/>
      <c r="O14" s="16"/>
      <c r="P14" s="16"/>
      <c r="Q14" s="16"/>
      <c r="R14" s="16"/>
      <c r="S14" s="16"/>
      <c r="T14" s="16"/>
      <c r="U14" s="16"/>
      <c r="V14" s="14"/>
      <c r="W14" s="14"/>
      <c r="X14" s="14"/>
      <c r="Y14" s="16"/>
      <c r="Z14" s="16"/>
      <c r="AA14" s="16"/>
      <c r="AB14" s="16"/>
      <c r="AC14" s="16"/>
      <c r="AD14" s="16"/>
      <c r="AE14" s="14"/>
      <c r="AF14" s="14"/>
      <c r="AG14" s="14"/>
      <c r="AH14" s="22"/>
      <c r="AJ14" s="24"/>
      <c r="AK14" s="24"/>
      <c r="AL14" s="24"/>
      <c r="AM14" s="24"/>
      <c r="AN14" s="16"/>
      <c r="AO14" s="16"/>
      <c r="AP14" s="16"/>
      <c r="AQ14" s="16"/>
      <c r="AR14" s="16"/>
      <c r="AS14" s="215"/>
      <c r="AT14" s="16"/>
      <c r="AU14" s="14"/>
      <c r="AV14" s="16"/>
      <c r="AX14" s="215"/>
      <c r="AY14" s="233"/>
    </row>
    <row r="15" spans="2:51" ht="12.75">
      <c r="B15" s="16"/>
      <c r="C15" s="16"/>
      <c r="D15" s="41"/>
      <c r="E15" s="16"/>
      <c r="H15" s="18"/>
      <c r="I15" s="16"/>
      <c r="J15" s="16"/>
      <c r="K15" s="16"/>
      <c r="L15" s="16"/>
      <c r="O15" s="16"/>
      <c r="P15" s="16"/>
      <c r="Q15" s="16"/>
      <c r="R15" s="16"/>
      <c r="S15" s="16"/>
      <c r="T15" s="16"/>
      <c r="U15" s="16"/>
      <c r="V15" s="14"/>
      <c r="W15" s="14"/>
      <c r="X15" s="14"/>
      <c r="Y15" s="16"/>
      <c r="Z15" s="16"/>
      <c r="AA15" s="16"/>
      <c r="AB15" s="16"/>
      <c r="AC15" s="16"/>
      <c r="AD15" s="16"/>
      <c r="AE15" s="14"/>
      <c r="AF15" s="14"/>
      <c r="AG15" s="14"/>
      <c r="AH15" s="22"/>
      <c r="AJ15" s="24"/>
      <c r="AK15" s="24"/>
      <c r="AL15" s="24"/>
      <c r="AM15" s="24"/>
      <c r="AN15" s="16"/>
      <c r="AO15" s="16"/>
      <c r="AP15" s="16"/>
      <c r="AQ15" s="16"/>
      <c r="AR15" s="16"/>
      <c r="AS15" s="215"/>
      <c r="AT15" s="16"/>
      <c r="AU15" s="14"/>
      <c r="AV15" s="16"/>
      <c r="AX15" s="215"/>
      <c r="AY15" s="233"/>
    </row>
    <row r="16" spans="2:51" ht="12.75">
      <c r="B16" s="16"/>
      <c r="C16" s="16"/>
      <c r="D16" s="41"/>
      <c r="E16" s="16"/>
      <c r="H16" s="18"/>
      <c r="I16" s="16"/>
      <c r="J16" s="16"/>
      <c r="K16" s="16"/>
      <c r="L16" s="16"/>
      <c r="O16" s="16"/>
      <c r="P16" s="16"/>
      <c r="Q16" s="16"/>
      <c r="R16" s="16"/>
      <c r="S16" s="16"/>
      <c r="T16" s="16"/>
      <c r="U16" s="16"/>
      <c r="V16" s="14"/>
      <c r="W16" s="14"/>
      <c r="X16" s="14"/>
      <c r="Y16" s="16"/>
      <c r="Z16" s="16"/>
      <c r="AA16" s="16"/>
      <c r="AB16" s="16"/>
      <c r="AC16" s="16"/>
      <c r="AD16" s="16"/>
      <c r="AE16" s="14"/>
      <c r="AF16" s="14"/>
      <c r="AG16" s="14"/>
      <c r="AH16" s="22"/>
      <c r="AJ16" s="24"/>
      <c r="AK16" s="24"/>
      <c r="AL16" s="24"/>
      <c r="AM16" s="24"/>
      <c r="AN16" s="16"/>
      <c r="AO16" s="16"/>
      <c r="AP16" s="16"/>
      <c r="AQ16" s="16"/>
      <c r="AR16" s="16"/>
      <c r="AS16" s="215"/>
      <c r="AT16" s="16"/>
      <c r="AU16" s="14"/>
      <c r="AV16" s="16"/>
      <c r="AX16" s="215"/>
      <c r="AY16" s="233"/>
    </row>
    <row r="17" spans="2:51" ht="12.75">
      <c r="B17" s="16"/>
      <c r="C17" s="16"/>
      <c r="D17" s="41"/>
      <c r="E17" s="16"/>
      <c r="H17" s="18"/>
      <c r="I17" s="16"/>
      <c r="J17" s="16"/>
      <c r="K17" s="16"/>
      <c r="L17" s="16"/>
      <c r="O17" s="16"/>
      <c r="P17" s="16"/>
      <c r="Q17" s="16"/>
      <c r="R17" s="16"/>
      <c r="S17" s="16"/>
      <c r="T17" s="16"/>
      <c r="U17" s="16"/>
      <c r="V17" s="14"/>
      <c r="W17" s="14"/>
      <c r="X17" s="14"/>
      <c r="Y17" s="16"/>
      <c r="Z17" s="16"/>
      <c r="AA17" s="16"/>
      <c r="AB17" s="16"/>
      <c r="AC17" s="16"/>
      <c r="AD17" s="16"/>
      <c r="AE17" s="14"/>
      <c r="AF17" s="14"/>
      <c r="AG17" s="14"/>
      <c r="AH17" s="22"/>
      <c r="AJ17" s="24"/>
      <c r="AK17" s="24"/>
      <c r="AL17" s="24"/>
      <c r="AM17" s="24"/>
      <c r="AN17" s="16"/>
      <c r="AO17" s="16"/>
      <c r="AP17" s="16"/>
      <c r="AQ17" s="16"/>
      <c r="AR17" s="16"/>
      <c r="AS17" s="215"/>
      <c r="AT17" s="16"/>
      <c r="AU17" s="14"/>
      <c r="AV17" s="16"/>
      <c r="AX17" s="215"/>
      <c r="AY17" s="233"/>
    </row>
    <row r="18" spans="2:51" ht="12.75">
      <c r="B18" s="16"/>
      <c r="C18" s="16"/>
      <c r="D18" s="41"/>
      <c r="E18" s="16"/>
      <c r="H18" s="18"/>
      <c r="I18" s="16"/>
      <c r="J18" s="16"/>
      <c r="K18" s="16"/>
      <c r="L18" s="16"/>
      <c r="O18" s="16"/>
      <c r="P18" s="16"/>
      <c r="Q18" s="16"/>
      <c r="R18" s="16"/>
      <c r="S18" s="16"/>
      <c r="T18" s="16"/>
      <c r="U18" s="16"/>
      <c r="V18" s="14"/>
      <c r="W18" s="14"/>
      <c r="X18" s="14"/>
      <c r="Y18" s="16"/>
      <c r="Z18" s="16"/>
      <c r="AA18" s="16"/>
      <c r="AB18" s="16"/>
      <c r="AC18" s="16"/>
      <c r="AD18" s="16"/>
      <c r="AE18" s="14"/>
      <c r="AF18" s="14"/>
      <c r="AG18" s="14"/>
      <c r="AH18" s="22"/>
      <c r="AJ18" s="24"/>
      <c r="AK18" s="24"/>
      <c r="AL18" s="24"/>
      <c r="AM18" s="24"/>
      <c r="AN18" s="16"/>
      <c r="AO18" s="16"/>
      <c r="AP18" s="16"/>
      <c r="AQ18" s="16"/>
      <c r="AR18" s="16"/>
      <c r="AS18" s="215"/>
      <c r="AT18" s="16"/>
      <c r="AU18" s="14"/>
      <c r="AV18" s="16"/>
      <c r="AX18" s="215"/>
      <c r="AY18" s="233"/>
    </row>
    <row r="19" spans="2:51" ht="12.75">
      <c r="B19" s="16"/>
      <c r="C19" s="16"/>
      <c r="D19" s="41"/>
      <c r="E19" s="16"/>
      <c r="H19" s="18"/>
      <c r="I19" s="16"/>
      <c r="J19" s="16"/>
      <c r="K19" s="16"/>
      <c r="L19" s="16"/>
      <c r="O19" s="16"/>
      <c r="P19" s="16"/>
      <c r="Q19" s="16"/>
      <c r="R19" s="16"/>
      <c r="S19" s="16"/>
      <c r="T19" s="16"/>
      <c r="U19" s="16"/>
      <c r="V19" s="14"/>
      <c r="W19" s="14"/>
      <c r="X19" s="14"/>
      <c r="Y19" s="16"/>
      <c r="Z19" s="16"/>
      <c r="AA19" s="16"/>
      <c r="AB19" s="16"/>
      <c r="AC19" s="16"/>
      <c r="AD19" s="16"/>
      <c r="AE19" s="14"/>
      <c r="AF19" s="14"/>
      <c r="AG19" s="14"/>
      <c r="AH19" s="22"/>
      <c r="AJ19" s="24"/>
      <c r="AK19" s="24"/>
      <c r="AL19" s="24"/>
      <c r="AM19" s="24"/>
      <c r="AN19" s="16"/>
      <c r="AO19" s="16"/>
      <c r="AP19" s="16"/>
      <c r="AQ19" s="16"/>
      <c r="AR19" s="16"/>
      <c r="AS19" s="215"/>
      <c r="AT19" s="16"/>
      <c r="AU19" s="14"/>
      <c r="AV19" s="16"/>
      <c r="AX19" s="215"/>
      <c r="AY19" s="233"/>
    </row>
    <row r="20" spans="2:51" ht="12.75">
      <c r="B20" s="16"/>
      <c r="C20" s="16"/>
      <c r="D20" s="41"/>
      <c r="E20" s="16"/>
      <c r="H20" s="18"/>
      <c r="I20" s="16"/>
      <c r="J20" s="16"/>
      <c r="K20" s="16"/>
      <c r="L20" s="16"/>
      <c r="O20" s="16"/>
      <c r="P20" s="16"/>
      <c r="Q20" s="16"/>
      <c r="R20" s="16"/>
      <c r="S20" s="16"/>
      <c r="T20" s="16"/>
      <c r="U20" s="16"/>
      <c r="V20" s="14"/>
      <c r="W20" s="14"/>
      <c r="X20" s="14"/>
      <c r="Y20" s="16"/>
      <c r="Z20" s="16"/>
      <c r="AA20" s="16"/>
      <c r="AB20" s="16"/>
      <c r="AC20" s="16"/>
      <c r="AD20" s="16"/>
      <c r="AE20" s="14"/>
      <c r="AF20" s="14"/>
      <c r="AG20" s="14"/>
      <c r="AH20" s="22"/>
      <c r="AJ20" s="24"/>
      <c r="AK20" s="24"/>
      <c r="AL20" s="24"/>
      <c r="AM20" s="24"/>
      <c r="AN20" s="16"/>
      <c r="AO20" s="16"/>
      <c r="AP20" s="16"/>
      <c r="AQ20" s="16"/>
      <c r="AR20" s="16"/>
      <c r="AS20" s="215"/>
      <c r="AT20" s="16"/>
      <c r="AU20" s="14"/>
      <c r="AV20" s="16"/>
      <c r="AX20" s="215"/>
      <c r="AY20" s="233"/>
    </row>
    <row r="21" spans="2:51" ht="12.75">
      <c r="B21" s="16"/>
      <c r="C21" s="16"/>
      <c r="D21" s="41"/>
      <c r="E21" s="16"/>
      <c r="H21" s="18"/>
      <c r="I21" s="16"/>
      <c r="J21" s="16"/>
      <c r="K21" s="16"/>
      <c r="L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4"/>
      <c r="AF21" s="14"/>
      <c r="AG21" s="14"/>
      <c r="AH21" s="19"/>
      <c r="AJ21" s="24"/>
      <c r="AK21" s="24"/>
      <c r="AL21" s="24"/>
      <c r="AM21" s="24"/>
      <c r="AN21" s="16"/>
      <c r="AO21" s="16"/>
      <c r="AS21" s="215"/>
      <c r="AU21" s="14"/>
      <c r="AV21" s="16"/>
      <c r="AX21" s="215"/>
      <c r="AY21" s="233"/>
    </row>
    <row r="22" spans="2:51" ht="12.75">
      <c r="B22" s="16"/>
      <c r="C22" s="16"/>
      <c r="D22" s="41"/>
      <c r="E22" s="16"/>
      <c r="H22" s="18"/>
      <c r="I22" s="16"/>
      <c r="J22" s="16"/>
      <c r="K22" s="16"/>
      <c r="L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4"/>
      <c r="AF22" s="14"/>
      <c r="AG22" s="14"/>
      <c r="AH22" s="19"/>
      <c r="AJ22" s="24"/>
      <c r="AK22" s="24"/>
      <c r="AL22" s="24"/>
      <c r="AM22" s="24"/>
      <c r="AN22" s="16"/>
      <c r="AO22" s="16"/>
      <c r="AS22" s="215"/>
      <c r="AU22" s="14"/>
      <c r="AV22" s="16"/>
      <c r="AX22" s="215"/>
      <c r="AY22" s="233"/>
    </row>
    <row r="23" spans="2:51" ht="12.75">
      <c r="B23" s="16"/>
      <c r="C23" s="16"/>
      <c r="D23" s="41"/>
      <c r="E23" s="16"/>
      <c r="H23" s="18"/>
      <c r="I23" s="16"/>
      <c r="J23" s="16"/>
      <c r="K23" s="16"/>
      <c r="L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4"/>
      <c r="AF23" s="14"/>
      <c r="AG23" s="14"/>
      <c r="AH23" s="19"/>
      <c r="AJ23" s="24"/>
      <c r="AK23" s="24"/>
      <c r="AL23" s="24"/>
      <c r="AM23" s="24"/>
      <c r="AN23" s="16"/>
      <c r="AO23" s="16"/>
      <c r="AS23" s="215"/>
      <c r="AU23" s="14"/>
      <c r="AV23" s="16"/>
      <c r="AX23" s="215"/>
      <c r="AY23" s="233"/>
    </row>
    <row r="24" spans="2:51" ht="12.75">
      <c r="B24" s="16"/>
      <c r="C24" s="16"/>
      <c r="D24" s="41"/>
      <c r="E24" s="16"/>
      <c r="H24" s="18"/>
      <c r="I24" s="16"/>
      <c r="J24" s="16"/>
      <c r="K24" s="16"/>
      <c r="L24" s="16"/>
      <c r="O24" s="16"/>
      <c r="P24" s="16"/>
      <c r="Q24" s="16"/>
      <c r="R24" s="16"/>
      <c r="S24" s="16"/>
      <c r="T24" s="16"/>
      <c r="U24" s="16"/>
      <c r="V24" s="14"/>
      <c r="W24" s="14"/>
      <c r="X24" s="14"/>
      <c r="Y24" s="16"/>
      <c r="Z24" s="16"/>
      <c r="AA24" s="16"/>
      <c r="AB24" s="16"/>
      <c r="AC24" s="16"/>
      <c r="AD24" s="16"/>
      <c r="AE24" s="14"/>
      <c r="AF24" s="14"/>
      <c r="AG24" s="14"/>
      <c r="AH24" s="19"/>
      <c r="AJ24" s="24"/>
      <c r="AK24" s="24"/>
      <c r="AL24" s="24"/>
      <c r="AM24" s="24"/>
      <c r="AN24" s="16"/>
      <c r="AO24" s="16"/>
      <c r="AS24" s="215"/>
      <c r="AU24" s="14"/>
      <c r="AV24" s="16"/>
      <c r="AX24" s="215"/>
      <c r="AY24" s="233"/>
    </row>
    <row r="25" spans="2:51" ht="12.75">
      <c r="B25" s="16"/>
      <c r="C25" s="16"/>
      <c r="D25" s="41"/>
      <c r="E25" s="16"/>
      <c r="H25" s="18"/>
      <c r="I25" s="16"/>
      <c r="J25" s="16"/>
      <c r="K25" s="16"/>
      <c r="L25" s="16"/>
      <c r="O25" s="16"/>
      <c r="P25" s="16"/>
      <c r="Q25" s="16"/>
      <c r="R25" s="16"/>
      <c r="S25" s="16"/>
      <c r="T25" s="16"/>
      <c r="U25" s="16"/>
      <c r="V25" s="14"/>
      <c r="W25" s="14"/>
      <c r="X25" s="14"/>
      <c r="Y25" s="16"/>
      <c r="Z25" s="16"/>
      <c r="AA25" s="16"/>
      <c r="AB25" s="16"/>
      <c r="AC25" s="16"/>
      <c r="AD25" s="16"/>
      <c r="AE25" s="14"/>
      <c r="AF25" s="14"/>
      <c r="AG25" s="14"/>
      <c r="AH25" s="19"/>
      <c r="AJ25" s="24"/>
      <c r="AK25" s="24"/>
      <c r="AL25" s="24"/>
      <c r="AM25" s="24"/>
      <c r="AN25" s="16"/>
      <c r="AO25" s="16"/>
      <c r="AS25" s="215"/>
      <c r="AU25" s="14"/>
      <c r="AV25" s="16"/>
      <c r="AX25" s="215"/>
      <c r="AY25" s="233"/>
    </row>
    <row r="26" spans="2:51" ht="12.75">
      <c r="B26" s="16"/>
      <c r="C26" s="16"/>
      <c r="D26" s="41"/>
      <c r="E26" s="16"/>
      <c r="H26" s="18"/>
      <c r="I26" s="16"/>
      <c r="J26" s="16"/>
      <c r="K26" s="16"/>
      <c r="L26" s="16"/>
      <c r="O26" s="16"/>
      <c r="P26" s="16"/>
      <c r="Q26" s="16"/>
      <c r="R26" s="16"/>
      <c r="S26" s="16"/>
      <c r="T26" s="16"/>
      <c r="U26" s="16"/>
      <c r="V26" s="14"/>
      <c r="W26" s="14"/>
      <c r="X26" s="14"/>
      <c r="Y26" s="16"/>
      <c r="Z26" s="16"/>
      <c r="AA26" s="16"/>
      <c r="AB26" s="16"/>
      <c r="AC26" s="16"/>
      <c r="AD26" s="16"/>
      <c r="AE26" s="14"/>
      <c r="AF26" s="14"/>
      <c r="AG26" s="14"/>
      <c r="AH26" s="19"/>
      <c r="AJ26" s="24"/>
      <c r="AK26" s="24"/>
      <c r="AL26" s="24"/>
      <c r="AM26" s="24"/>
      <c r="AN26" s="16"/>
      <c r="AO26" s="16"/>
      <c r="AS26" s="215"/>
      <c r="AU26" s="14"/>
      <c r="AV26" s="16"/>
      <c r="AX26" s="215"/>
      <c r="AY26" s="233"/>
    </row>
    <row r="27" spans="1:52" ht="27" customHeight="1">
      <c r="A27" s="176" t="s">
        <v>1070</v>
      </c>
      <c r="B27" s="177"/>
      <c r="C27" s="177"/>
      <c r="D27" s="178"/>
      <c r="E27" s="177"/>
      <c r="F27" s="32"/>
      <c r="G27" s="32"/>
      <c r="H27" s="179"/>
      <c r="I27" s="177"/>
      <c r="J27" s="177"/>
      <c r="K27" s="177"/>
      <c r="L27" s="177"/>
      <c r="M27" s="32"/>
      <c r="N27" s="32"/>
      <c r="O27" s="177"/>
      <c r="P27" s="177"/>
      <c r="Q27" s="177"/>
      <c r="R27" s="177"/>
      <c r="S27" s="177"/>
      <c r="T27" s="177"/>
      <c r="U27" s="177"/>
      <c r="V27" s="180"/>
      <c r="W27" s="180"/>
      <c r="X27" s="180"/>
      <c r="Y27" s="177"/>
      <c r="Z27" s="177"/>
      <c r="AA27" s="177"/>
      <c r="AB27" s="177"/>
      <c r="AC27" s="177"/>
      <c r="AD27" s="177"/>
      <c r="AE27" s="180"/>
      <c r="AF27" s="180"/>
      <c r="AG27" s="180"/>
      <c r="AH27" s="181"/>
      <c r="AI27" s="182"/>
      <c r="AJ27" s="183"/>
      <c r="AK27" s="183"/>
      <c r="AL27" s="183"/>
      <c r="AM27" s="183"/>
      <c r="AN27" s="177"/>
      <c r="AO27" s="177"/>
      <c r="AP27" s="32"/>
      <c r="AQ27" s="32"/>
      <c r="AR27" s="32"/>
      <c r="AS27" s="32"/>
      <c r="AT27" s="32"/>
      <c r="AU27" s="180"/>
      <c r="AV27" s="177"/>
      <c r="AW27" s="32"/>
      <c r="AX27" s="177"/>
      <c r="AY27" s="232"/>
      <c r="AZ27" s="232"/>
    </row>
    <row r="28" spans="2:51" ht="12.75">
      <c r="B28" s="16"/>
      <c r="C28" s="16"/>
      <c r="D28" s="41"/>
      <c r="E28" s="16"/>
      <c r="H28" s="18"/>
      <c r="I28" s="16"/>
      <c r="J28" s="16"/>
      <c r="K28" s="16"/>
      <c r="L28" s="16"/>
      <c r="O28" s="16"/>
      <c r="P28" s="16"/>
      <c r="Q28" s="16"/>
      <c r="R28" s="16"/>
      <c r="S28" s="16"/>
      <c r="T28" s="16"/>
      <c r="U28" s="16"/>
      <c r="V28" s="14"/>
      <c r="W28" s="14"/>
      <c r="X28" s="14"/>
      <c r="Y28" s="16"/>
      <c r="Z28" s="16"/>
      <c r="AA28" s="16"/>
      <c r="AB28" s="16"/>
      <c r="AC28" s="16"/>
      <c r="AD28" s="16"/>
      <c r="AE28" s="14"/>
      <c r="AF28" s="14"/>
      <c r="AG28" s="14"/>
      <c r="AH28" s="19"/>
      <c r="AJ28" s="24"/>
      <c r="AK28" s="24"/>
      <c r="AL28" s="24"/>
      <c r="AM28" s="24"/>
      <c r="AN28" s="16"/>
      <c r="AO28" s="16"/>
      <c r="AS28" s="16"/>
      <c r="AU28" s="14"/>
      <c r="AV28" s="16"/>
      <c r="AX28" s="16"/>
      <c r="AY28" s="231"/>
    </row>
    <row r="29" spans="2:51" ht="12.75">
      <c r="B29" s="16"/>
      <c r="C29" s="16"/>
      <c r="D29" s="41"/>
      <c r="E29" s="16"/>
      <c r="H29" s="18"/>
      <c r="I29" s="16"/>
      <c r="J29" s="16"/>
      <c r="K29" s="16"/>
      <c r="L29" s="16"/>
      <c r="O29" s="16"/>
      <c r="P29" s="16"/>
      <c r="Q29" s="16"/>
      <c r="R29" s="16"/>
      <c r="S29" s="16"/>
      <c r="T29" s="16"/>
      <c r="U29" s="16"/>
      <c r="V29" s="14"/>
      <c r="W29" s="14"/>
      <c r="X29" s="14"/>
      <c r="Y29" s="16"/>
      <c r="Z29" s="16"/>
      <c r="AA29" s="16"/>
      <c r="AB29" s="16"/>
      <c r="AC29" s="16"/>
      <c r="AD29" s="16"/>
      <c r="AE29" s="14"/>
      <c r="AF29" s="14"/>
      <c r="AG29" s="14"/>
      <c r="AH29" s="19"/>
      <c r="AJ29" s="24"/>
      <c r="AK29" s="24"/>
      <c r="AL29" s="24"/>
      <c r="AM29" s="24"/>
      <c r="AN29" s="16"/>
      <c r="AO29" s="16"/>
      <c r="AS29" s="16"/>
      <c r="AU29" s="14"/>
      <c r="AV29" s="16"/>
      <c r="AX29" s="16"/>
      <c r="AY29" s="231"/>
    </row>
    <row r="30" spans="2:48" ht="12.75">
      <c r="B30" s="16"/>
      <c r="C30" s="16"/>
      <c r="D30" s="41"/>
      <c r="E30" s="16"/>
      <c r="H30" s="18"/>
      <c r="I30" s="16"/>
      <c r="J30" s="16"/>
      <c r="K30" s="16"/>
      <c r="L30" s="16"/>
      <c r="O30" s="16"/>
      <c r="P30" s="16"/>
      <c r="Q30" s="16"/>
      <c r="R30" s="16"/>
      <c r="S30" s="16"/>
      <c r="T30" s="16"/>
      <c r="U30" s="16"/>
      <c r="V30" s="14"/>
      <c r="W30" s="14"/>
      <c r="X30" s="14"/>
      <c r="Y30" s="16"/>
      <c r="Z30" s="16"/>
      <c r="AA30" s="16"/>
      <c r="AB30" s="16"/>
      <c r="AC30" s="16"/>
      <c r="AD30" s="16"/>
      <c r="AE30" s="14"/>
      <c r="AF30" s="14"/>
      <c r="AG30" s="14"/>
      <c r="AH30" s="19"/>
      <c r="AJ30" s="24"/>
      <c r="AK30" s="24"/>
      <c r="AL30" s="24"/>
      <c r="AM30" s="24"/>
      <c r="AN30" s="16"/>
      <c r="AO30" s="16"/>
      <c r="AU30" s="14"/>
      <c r="AV30" s="16"/>
    </row>
    <row r="31" spans="2:48" ht="12.75">
      <c r="B31" s="16"/>
      <c r="C31" s="16"/>
      <c r="D31" s="41"/>
      <c r="E31" s="16"/>
      <c r="H31" s="18"/>
      <c r="I31" s="16"/>
      <c r="J31" s="16"/>
      <c r="K31" s="16"/>
      <c r="L31" s="16"/>
      <c r="O31" s="16"/>
      <c r="P31" s="16"/>
      <c r="Q31" s="16"/>
      <c r="R31" s="16"/>
      <c r="S31" s="16"/>
      <c r="T31" s="16"/>
      <c r="U31" s="16"/>
      <c r="V31" s="14"/>
      <c r="W31" s="14"/>
      <c r="X31" s="14"/>
      <c r="Y31" s="16"/>
      <c r="Z31" s="16"/>
      <c r="AA31" s="16"/>
      <c r="AB31" s="16"/>
      <c r="AC31" s="16"/>
      <c r="AD31" s="16"/>
      <c r="AE31" s="14"/>
      <c r="AF31" s="14"/>
      <c r="AG31" s="14"/>
      <c r="AH31" s="19"/>
      <c r="AJ31" s="24"/>
      <c r="AK31" s="24"/>
      <c r="AL31" s="24"/>
      <c r="AM31" s="24"/>
      <c r="AN31" s="16"/>
      <c r="AO31" s="16"/>
      <c r="AU31" s="14"/>
      <c r="AV31" s="16"/>
    </row>
    <row r="32" spans="2:48" ht="12.75">
      <c r="B32" s="16"/>
      <c r="C32" s="16"/>
      <c r="D32" s="41"/>
      <c r="E32" s="16"/>
      <c r="H32" s="18"/>
      <c r="I32" s="16"/>
      <c r="J32" s="16"/>
      <c r="K32" s="16"/>
      <c r="L32" s="16"/>
      <c r="O32" s="16"/>
      <c r="P32" s="16"/>
      <c r="Q32" s="16"/>
      <c r="R32" s="16"/>
      <c r="S32" s="16"/>
      <c r="T32" s="16"/>
      <c r="U32" s="16"/>
      <c r="V32" s="14"/>
      <c r="W32" s="14"/>
      <c r="X32" s="14"/>
      <c r="Y32" s="16"/>
      <c r="Z32" s="16"/>
      <c r="AA32" s="16"/>
      <c r="AB32" s="16"/>
      <c r="AC32" s="16"/>
      <c r="AD32" s="16"/>
      <c r="AE32" s="14"/>
      <c r="AF32" s="14"/>
      <c r="AG32" s="14"/>
      <c r="AH32" s="19"/>
      <c r="AJ32" s="24"/>
      <c r="AK32" s="24"/>
      <c r="AL32" s="24"/>
      <c r="AM32" s="24"/>
      <c r="AN32" s="16"/>
      <c r="AO32" s="16"/>
      <c r="AU32" s="14"/>
      <c r="AV32" s="16"/>
    </row>
    <row r="33" spans="2:48" ht="12.75">
      <c r="B33" s="16"/>
      <c r="C33" s="16"/>
      <c r="D33" s="41"/>
      <c r="E33" s="16"/>
      <c r="H33" s="18"/>
      <c r="I33" s="16"/>
      <c r="J33" s="16"/>
      <c r="K33" s="16"/>
      <c r="L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6"/>
      <c r="Z33" s="16"/>
      <c r="AA33" s="16"/>
      <c r="AB33" s="16"/>
      <c r="AC33" s="16"/>
      <c r="AD33" s="16"/>
      <c r="AE33" s="14"/>
      <c r="AF33" s="14"/>
      <c r="AG33" s="14"/>
      <c r="AH33" s="19"/>
      <c r="AJ33" s="24"/>
      <c r="AK33" s="24"/>
      <c r="AL33" s="24"/>
      <c r="AM33" s="24"/>
      <c r="AN33" s="16"/>
      <c r="AO33" s="16"/>
      <c r="AU33" s="14"/>
      <c r="AV33" s="16"/>
    </row>
    <row r="34" spans="2:48" ht="12.75">
      <c r="B34" s="16"/>
      <c r="C34" s="16"/>
      <c r="D34" s="41"/>
      <c r="E34" s="16"/>
      <c r="I34" s="16"/>
      <c r="J34" s="16"/>
      <c r="K34" s="16"/>
      <c r="L34" s="16"/>
      <c r="V34" s="14"/>
      <c r="W34" s="14"/>
      <c r="X34" s="14"/>
      <c r="Y34" s="16"/>
      <c r="Z34" s="16"/>
      <c r="AA34" s="16"/>
      <c r="AB34" s="16"/>
      <c r="AC34" s="16"/>
      <c r="AD34" s="16"/>
      <c r="AE34" s="14"/>
      <c r="AF34" s="14"/>
      <c r="AG34" s="14"/>
      <c r="AH34" s="19"/>
      <c r="AJ34" s="24"/>
      <c r="AK34" s="24"/>
      <c r="AL34" s="24"/>
      <c r="AM34" s="24"/>
      <c r="AN34" s="16"/>
      <c r="AO34" s="16"/>
      <c r="AU34" s="14"/>
      <c r="AV34" s="16"/>
    </row>
    <row r="35" spans="2:48" ht="12.75">
      <c r="B35" s="16"/>
      <c r="C35" s="16"/>
      <c r="D35" s="41"/>
      <c r="E35" s="16"/>
      <c r="I35" s="16"/>
      <c r="J35" s="16"/>
      <c r="K35" s="16"/>
      <c r="L35" s="16"/>
      <c r="V35" s="14"/>
      <c r="W35" s="14"/>
      <c r="X35" s="14"/>
      <c r="Y35" s="16"/>
      <c r="Z35" s="16"/>
      <c r="AA35" s="16"/>
      <c r="AB35" s="16"/>
      <c r="AC35" s="16"/>
      <c r="AD35" s="16"/>
      <c r="AE35" s="14"/>
      <c r="AF35" s="14"/>
      <c r="AG35" s="14"/>
      <c r="AH35" s="19"/>
      <c r="AJ35" s="24"/>
      <c r="AK35" s="24"/>
      <c r="AL35" s="24"/>
      <c r="AM35" s="24"/>
      <c r="AN35" s="16"/>
      <c r="AO35" s="16"/>
      <c r="AU35" s="14"/>
      <c r="AV35" s="16"/>
    </row>
    <row r="36" spans="2:48" ht="12.75">
      <c r="B36" s="16"/>
      <c r="C36" s="16"/>
      <c r="D36" s="41"/>
      <c r="E36" s="16"/>
      <c r="I36" s="16"/>
      <c r="J36" s="16"/>
      <c r="K36" s="16"/>
      <c r="L36" s="16"/>
      <c r="V36" s="14"/>
      <c r="W36" s="14"/>
      <c r="X36" s="14"/>
      <c r="Y36" s="16"/>
      <c r="Z36" s="16"/>
      <c r="AA36" s="16"/>
      <c r="AB36" s="16"/>
      <c r="AC36" s="16"/>
      <c r="AD36" s="16"/>
      <c r="AE36" s="14"/>
      <c r="AF36" s="14"/>
      <c r="AG36" s="14"/>
      <c r="AH36" s="19"/>
      <c r="AJ36" s="24"/>
      <c r="AK36" s="24"/>
      <c r="AL36" s="24"/>
      <c r="AM36" s="24"/>
      <c r="AN36" s="16"/>
      <c r="AO36" s="16"/>
      <c r="AU36" s="14"/>
      <c r="AV36" s="16"/>
    </row>
    <row r="37" spans="2:48" ht="12.75">
      <c r="B37" s="16"/>
      <c r="C37" s="16"/>
      <c r="D37" s="41"/>
      <c r="E37" s="16"/>
      <c r="I37" s="16"/>
      <c r="J37" s="16"/>
      <c r="K37" s="16"/>
      <c r="L37" s="16"/>
      <c r="V37" s="14"/>
      <c r="W37" s="14"/>
      <c r="X37" s="14"/>
      <c r="Y37" s="16"/>
      <c r="Z37" s="16"/>
      <c r="AA37" s="16"/>
      <c r="AB37" s="16"/>
      <c r="AC37" s="16"/>
      <c r="AD37" s="16"/>
      <c r="AE37" s="14"/>
      <c r="AF37" s="14"/>
      <c r="AG37" s="14"/>
      <c r="AH37" s="19"/>
      <c r="AJ37" s="24"/>
      <c r="AK37" s="24"/>
      <c r="AL37" s="24"/>
      <c r="AM37" s="24"/>
      <c r="AN37" s="16"/>
      <c r="AO37" s="16"/>
      <c r="AU37" s="14"/>
      <c r="AV37" s="16"/>
    </row>
    <row r="38" spans="2:48" ht="12.75">
      <c r="B38" s="16"/>
      <c r="C38" s="16"/>
      <c r="D38" s="41"/>
      <c r="E38" s="16"/>
      <c r="I38" s="16"/>
      <c r="J38" s="16"/>
      <c r="K38" s="16"/>
      <c r="L38" s="16"/>
      <c r="V38" s="14"/>
      <c r="W38" s="14"/>
      <c r="X38" s="14"/>
      <c r="Y38" s="16"/>
      <c r="Z38" s="16"/>
      <c r="AA38" s="16"/>
      <c r="AB38" s="16"/>
      <c r="AC38" s="16"/>
      <c r="AD38" s="16"/>
      <c r="AE38" s="14"/>
      <c r="AF38" s="14"/>
      <c r="AG38" s="14"/>
      <c r="AH38" s="19"/>
      <c r="AJ38" s="24"/>
      <c r="AK38" s="24"/>
      <c r="AL38" s="24"/>
      <c r="AM38" s="24"/>
      <c r="AN38" s="16"/>
      <c r="AO38" s="16"/>
      <c r="AU38" s="14"/>
      <c r="AV38" s="16"/>
    </row>
    <row r="39" spans="2:48" ht="12.75">
      <c r="B39" s="16"/>
      <c r="C39" s="16"/>
      <c r="D39" s="41"/>
      <c r="E39" s="16"/>
      <c r="I39" s="16"/>
      <c r="J39" s="16"/>
      <c r="K39" s="16"/>
      <c r="L39" s="16"/>
      <c r="V39" s="14"/>
      <c r="W39" s="14"/>
      <c r="X39" s="14"/>
      <c r="Y39" s="16"/>
      <c r="Z39" s="16"/>
      <c r="AA39" s="16"/>
      <c r="AB39" s="16"/>
      <c r="AC39" s="16"/>
      <c r="AD39" s="16"/>
      <c r="AE39" s="14"/>
      <c r="AF39" s="14"/>
      <c r="AG39" s="14"/>
      <c r="AH39" s="19"/>
      <c r="AJ39" s="24"/>
      <c r="AK39" s="24"/>
      <c r="AL39" s="24"/>
      <c r="AM39" s="24"/>
      <c r="AN39" s="16"/>
      <c r="AO39" s="16"/>
      <c r="AU39" s="14"/>
      <c r="AV39" s="16"/>
    </row>
    <row r="40" spans="2:48" ht="12.75">
      <c r="B40" s="16"/>
      <c r="C40" s="16"/>
      <c r="D40" s="41"/>
      <c r="E40" s="16"/>
      <c r="I40" s="16"/>
      <c r="J40" s="16"/>
      <c r="K40" s="16"/>
      <c r="L40" s="16"/>
      <c r="V40" s="14"/>
      <c r="W40" s="14"/>
      <c r="X40" s="14"/>
      <c r="Y40" s="16"/>
      <c r="Z40" s="16"/>
      <c r="AA40" s="16"/>
      <c r="AB40" s="16"/>
      <c r="AC40" s="16"/>
      <c r="AD40" s="16"/>
      <c r="AE40" s="14"/>
      <c r="AF40" s="14"/>
      <c r="AG40" s="14"/>
      <c r="AH40" s="19"/>
      <c r="AJ40" s="24"/>
      <c r="AK40" s="24"/>
      <c r="AL40" s="24"/>
      <c r="AM40" s="24"/>
      <c r="AN40" s="16"/>
      <c r="AO40" s="16"/>
      <c r="AU40" s="14"/>
      <c r="AV40" s="16"/>
    </row>
    <row r="41" spans="2:48" ht="12.75">
      <c r="B41" s="16"/>
      <c r="C41" s="16"/>
      <c r="D41" s="41"/>
      <c r="E41" s="16"/>
      <c r="I41" s="16"/>
      <c r="J41" s="16"/>
      <c r="K41" s="16"/>
      <c r="L41" s="16"/>
      <c r="V41" s="14"/>
      <c r="W41" s="14"/>
      <c r="X41" s="14"/>
      <c r="Y41" s="16"/>
      <c r="Z41" s="16"/>
      <c r="AA41" s="16"/>
      <c r="AB41" s="16"/>
      <c r="AC41" s="16"/>
      <c r="AD41" s="16"/>
      <c r="AE41" s="14"/>
      <c r="AF41" s="14"/>
      <c r="AG41" s="14"/>
      <c r="AH41" s="19"/>
      <c r="AJ41" s="24"/>
      <c r="AK41" s="24"/>
      <c r="AL41" s="24"/>
      <c r="AM41" s="24"/>
      <c r="AN41" s="16"/>
      <c r="AO41" s="16"/>
      <c r="AV41" s="16"/>
    </row>
    <row r="42" spans="2:48" ht="12.75">
      <c r="B42" s="16"/>
      <c r="C42" s="16"/>
      <c r="D42" s="41"/>
      <c r="E42" s="16"/>
      <c r="I42" s="16"/>
      <c r="J42" s="16"/>
      <c r="K42" s="16"/>
      <c r="L42" s="16"/>
      <c r="V42" s="14"/>
      <c r="W42" s="14"/>
      <c r="X42" s="14"/>
      <c r="Y42" s="16"/>
      <c r="Z42" s="16"/>
      <c r="AA42" s="16"/>
      <c r="AB42" s="16"/>
      <c r="AC42" s="16"/>
      <c r="AD42" s="16"/>
      <c r="AE42" s="14"/>
      <c r="AF42" s="14"/>
      <c r="AG42" s="14"/>
      <c r="AH42" s="19"/>
      <c r="AJ42" s="24"/>
      <c r="AK42" s="24"/>
      <c r="AL42" s="24"/>
      <c r="AM42" s="24"/>
      <c r="AN42" s="16"/>
      <c r="AO42" s="16"/>
      <c r="AV42" s="16"/>
    </row>
    <row r="43" spans="2:48" ht="12.75">
      <c r="B43" s="16"/>
      <c r="C43" s="16"/>
      <c r="D43" s="41"/>
      <c r="E43" s="16"/>
      <c r="I43" s="16"/>
      <c r="J43" s="16"/>
      <c r="K43" s="16"/>
      <c r="L43" s="16"/>
      <c r="V43" s="14"/>
      <c r="W43" s="14"/>
      <c r="X43" s="14"/>
      <c r="Y43" s="16"/>
      <c r="Z43" s="16"/>
      <c r="AA43" s="16"/>
      <c r="AB43" s="16"/>
      <c r="AC43" s="16"/>
      <c r="AD43" s="16"/>
      <c r="AE43" s="14"/>
      <c r="AF43" s="14"/>
      <c r="AG43" s="14"/>
      <c r="AH43" s="19"/>
      <c r="AJ43" s="24"/>
      <c r="AK43" s="24"/>
      <c r="AL43" s="24"/>
      <c r="AM43" s="24"/>
      <c r="AN43" s="16"/>
      <c r="AO43" s="16"/>
      <c r="AV43" s="16"/>
    </row>
    <row r="44" spans="2:48" ht="12.75">
      <c r="B44" s="16"/>
      <c r="C44" s="16"/>
      <c r="D44" s="41"/>
      <c r="E44" s="16"/>
      <c r="I44" s="16"/>
      <c r="J44" s="16"/>
      <c r="K44" s="16"/>
      <c r="L44" s="16"/>
      <c r="V44" s="14"/>
      <c r="W44" s="14"/>
      <c r="X44" s="14"/>
      <c r="Y44" s="16"/>
      <c r="Z44" s="16"/>
      <c r="AA44" s="16"/>
      <c r="AB44" s="16"/>
      <c r="AC44" s="16"/>
      <c r="AD44" s="16"/>
      <c r="AE44" s="14"/>
      <c r="AF44" s="14"/>
      <c r="AG44" s="14"/>
      <c r="AH44" s="19"/>
      <c r="AJ44" s="24"/>
      <c r="AK44" s="24"/>
      <c r="AL44" s="24"/>
      <c r="AM44" s="24"/>
      <c r="AN44" s="16"/>
      <c r="AO44" s="16"/>
      <c r="AV44" s="16"/>
    </row>
    <row r="45" spans="2:48" ht="12.75">
      <c r="B45" s="16"/>
      <c r="C45" s="16"/>
      <c r="D45" s="41"/>
      <c r="E45" s="16"/>
      <c r="I45" s="16"/>
      <c r="J45" s="16"/>
      <c r="K45" s="16"/>
      <c r="L45" s="16"/>
      <c r="V45" s="14"/>
      <c r="W45" s="14"/>
      <c r="X45" s="14"/>
      <c r="Y45" s="16"/>
      <c r="Z45" s="16"/>
      <c r="AA45" s="16"/>
      <c r="AB45" s="16"/>
      <c r="AC45" s="16"/>
      <c r="AD45" s="16"/>
      <c r="AE45" s="14"/>
      <c r="AF45" s="14"/>
      <c r="AG45" s="14"/>
      <c r="AH45" s="19"/>
      <c r="AJ45" s="24"/>
      <c r="AK45" s="24"/>
      <c r="AL45" s="24"/>
      <c r="AM45" s="24"/>
      <c r="AN45" s="16"/>
      <c r="AO45" s="16"/>
      <c r="AV45" s="16"/>
    </row>
    <row r="46" spans="2:48" ht="12.75">
      <c r="B46" s="16"/>
      <c r="C46" s="16"/>
      <c r="D46" s="41"/>
      <c r="E46" s="16"/>
      <c r="I46" s="16"/>
      <c r="J46" s="16"/>
      <c r="K46" s="16"/>
      <c r="L46" s="16"/>
      <c r="V46" s="14"/>
      <c r="W46" s="14"/>
      <c r="X46" s="14"/>
      <c r="Y46" s="16"/>
      <c r="Z46" s="16"/>
      <c r="AA46" s="16"/>
      <c r="AB46" s="16"/>
      <c r="AC46" s="16"/>
      <c r="AD46" s="16"/>
      <c r="AE46" s="14"/>
      <c r="AF46" s="14"/>
      <c r="AG46" s="14"/>
      <c r="AH46" s="19"/>
      <c r="AJ46" s="24"/>
      <c r="AK46" s="24"/>
      <c r="AL46" s="24"/>
      <c r="AM46" s="24"/>
      <c r="AN46" s="16"/>
      <c r="AO46" s="16"/>
      <c r="AV46" s="16"/>
    </row>
    <row r="47" spans="2:48" ht="12.75">
      <c r="B47" s="16"/>
      <c r="C47" s="16"/>
      <c r="D47" s="41"/>
      <c r="E47" s="16"/>
      <c r="I47" s="16"/>
      <c r="J47" s="16"/>
      <c r="K47" s="16"/>
      <c r="L47" s="16"/>
      <c r="V47" s="14"/>
      <c r="W47" s="14"/>
      <c r="X47" s="14"/>
      <c r="Y47" s="16"/>
      <c r="Z47" s="16"/>
      <c r="AA47" s="16"/>
      <c r="AB47" s="16"/>
      <c r="AC47" s="16"/>
      <c r="AD47" s="16"/>
      <c r="AE47" s="14"/>
      <c r="AF47" s="14"/>
      <c r="AG47" s="14"/>
      <c r="AH47" s="19"/>
      <c r="AJ47" s="24"/>
      <c r="AK47" s="24"/>
      <c r="AL47" s="24"/>
      <c r="AM47" s="24"/>
      <c r="AN47" s="16"/>
      <c r="AO47" s="16"/>
      <c r="AV47" s="16"/>
    </row>
    <row r="48" spans="2:48" ht="12.75">
      <c r="B48" s="16"/>
      <c r="C48" s="16"/>
      <c r="D48" s="41"/>
      <c r="E48" s="16"/>
      <c r="I48" s="16"/>
      <c r="J48" s="16"/>
      <c r="K48" s="16"/>
      <c r="L48" s="16"/>
      <c r="V48" s="14"/>
      <c r="W48" s="14"/>
      <c r="X48" s="14"/>
      <c r="Y48" s="16"/>
      <c r="Z48" s="16"/>
      <c r="AA48" s="16"/>
      <c r="AB48" s="16"/>
      <c r="AC48" s="16"/>
      <c r="AD48" s="16"/>
      <c r="AE48" s="14"/>
      <c r="AF48" s="14"/>
      <c r="AG48" s="14"/>
      <c r="AH48" s="19"/>
      <c r="AJ48" s="24"/>
      <c r="AK48" s="24"/>
      <c r="AL48" s="24"/>
      <c r="AM48" s="24"/>
      <c r="AN48" s="16"/>
      <c r="AO48" s="16"/>
      <c r="AV48" s="16"/>
    </row>
    <row r="49" spans="9:48" ht="12.75">
      <c r="I49" s="16"/>
      <c r="J49" s="16"/>
      <c r="K49" s="16"/>
      <c r="L49" s="16"/>
      <c r="V49" s="14"/>
      <c r="W49" s="14"/>
      <c r="X49" s="14"/>
      <c r="Y49" s="16"/>
      <c r="Z49" s="16"/>
      <c r="AA49" s="16"/>
      <c r="AB49" s="16"/>
      <c r="AC49" s="16"/>
      <c r="AD49" s="16"/>
      <c r="AE49" s="14"/>
      <c r="AF49" s="14"/>
      <c r="AG49" s="14"/>
      <c r="AH49" s="19"/>
      <c r="AJ49" s="24"/>
      <c r="AK49" s="24"/>
      <c r="AL49" s="24"/>
      <c r="AM49" s="24"/>
      <c r="AN49" s="16"/>
      <c r="AO49" s="16"/>
      <c r="AV49" s="16"/>
    </row>
    <row r="50" spans="9:48" ht="12.75">
      <c r="I50" s="16"/>
      <c r="J50" s="16"/>
      <c r="K50" s="16"/>
      <c r="L50" s="16"/>
      <c r="V50" s="14"/>
      <c r="W50" s="14"/>
      <c r="X50" s="14"/>
      <c r="Y50" s="16"/>
      <c r="Z50" s="16"/>
      <c r="AA50" s="16"/>
      <c r="AB50" s="16"/>
      <c r="AC50" s="16"/>
      <c r="AD50" s="16"/>
      <c r="AE50" s="14"/>
      <c r="AF50" s="14"/>
      <c r="AG50" s="14"/>
      <c r="AH50" s="19"/>
      <c r="AJ50" s="24"/>
      <c r="AK50" s="24"/>
      <c r="AL50" s="24"/>
      <c r="AM50" s="24"/>
      <c r="AN50" s="16"/>
      <c r="AO50" s="16"/>
      <c r="AV50" s="16"/>
    </row>
    <row r="51" spans="9:48" ht="12.75">
      <c r="I51" s="16"/>
      <c r="J51" s="16"/>
      <c r="K51" s="16"/>
      <c r="L51" s="16"/>
      <c r="V51" s="14"/>
      <c r="W51" s="14"/>
      <c r="X51" s="14"/>
      <c r="Y51" s="16"/>
      <c r="Z51" s="16"/>
      <c r="AA51" s="16"/>
      <c r="AB51" s="16"/>
      <c r="AC51" s="16"/>
      <c r="AD51" s="16"/>
      <c r="AE51" s="14"/>
      <c r="AF51" s="14"/>
      <c r="AG51" s="14"/>
      <c r="AH51" s="19"/>
      <c r="AJ51" s="24"/>
      <c r="AK51" s="24"/>
      <c r="AL51" s="24"/>
      <c r="AM51" s="24"/>
      <c r="AN51" s="16"/>
      <c r="AO51" s="16"/>
      <c r="AV51" s="16"/>
    </row>
    <row r="52" spans="9:48" ht="12.75">
      <c r="I52" s="16"/>
      <c r="J52" s="16"/>
      <c r="K52" s="16"/>
      <c r="L52" s="16"/>
      <c r="V52" s="14"/>
      <c r="W52" s="14"/>
      <c r="X52" s="14"/>
      <c r="Y52" s="16"/>
      <c r="Z52" s="16"/>
      <c r="AA52" s="16"/>
      <c r="AB52" s="16"/>
      <c r="AC52" s="16"/>
      <c r="AD52" s="16"/>
      <c r="AE52" s="14"/>
      <c r="AF52" s="14"/>
      <c r="AG52" s="14"/>
      <c r="AH52" s="19"/>
      <c r="AJ52" s="24"/>
      <c r="AK52" s="24"/>
      <c r="AL52" s="24"/>
      <c r="AM52" s="24"/>
      <c r="AN52" s="16"/>
      <c r="AO52" s="16"/>
      <c r="AV52" s="16"/>
    </row>
    <row r="53" spans="9:48" ht="12.75">
      <c r="I53" s="16"/>
      <c r="J53" s="16"/>
      <c r="K53" s="16"/>
      <c r="L53" s="16"/>
      <c r="V53" s="14"/>
      <c r="W53" s="14"/>
      <c r="X53" s="14"/>
      <c r="Y53" s="16"/>
      <c r="Z53" s="16"/>
      <c r="AA53" s="16"/>
      <c r="AB53" s="16"/>
      <c r="AC53" s="16"/>
      <c r="AD53" s="16"/>
      <c r="AE53" s="14"/>
      <c r="AF53" s="14"/>
      <c r="AG53" s="14"/>
      <c r="AH53" s="19"/>
      <c r="AJ53" s="24"/>
      <c r="AK53" s="24"/>
      <c r="AL53" s="24"/>
      <c r="AM53" s="24"/>
      <c r="AN53" s="16"/>
      <c r="AO53" s="16"/>
      <c r="AV53" s="16"/>
    </row>
    <row r="54" spans="9:48" ht="12.75">
      <c r="I54" s="16"/>
      <c r="J54" s="16"/>
      <c r="K54" s="16"/>
      <c r="L54" s="16"/>
      <c r="V54" s="14"/>
      <c r="W54" s="14"/>
      <c r="X54" s="14"/>
      <c r="Y54" s="16"/>
      <c r="Z54" s="16"/>
      <c r="AA54" s="16"/>
      <c r="AB54" s="16"/>
      <c r="AC54" s="16"/>
      <c r="AD54" s="16"/>
      <c r="AE54" s="14"/>
      <c r="AF54" s="14"/>
      <c r="AG54" s="14"/>
      <c r="AH54" s="19"/>
      <c r="AJ54" s="24"/>
      <c r="AK54" s="24"/>
      <c r="AL54" s="24"/>
      <c r="AM54" s="24"/>
      <c r="AN54" s="16"/>
      <c r="AO54" s="16"/>
      <c r="AV54" s="16"/>
    </row>
    <row r="55" spans="9:48" ht="12.75">
      <c r="I55" s="16"/>
      <c r="J55" s="16"/>
      <c r="K55" s="16"/>
      <c r="L55" s="16"/>
      <c r="V55" s="14"/>
      <c r="W55" s="14"/>
      <c r="X55" s="14"/>
      <c r="Y55" s="16"/>
      <c r="Z55" s="16"/>
      <c r="AA55" s="16"/>
      <c r="AB55" s="16"/>
      <c r="AC55" s="16"/>
      <c r="AD55" s="16"/>
      <c r="AE55" s="14"/>
      <c r="AF55" s="14"/>
      <c r="AG55" s="14"/>
      <c r="AH55" s="19"/>
      <c r="AJ55" s="24"/>
      <c r="AK55" s="24"/>
      <c r="AL55" s="24"/>
      <c r="AM55" s="24"/>
      <c r="AN55" s="16"/>
      <c r="AO55" s="16"/>
      <c r="AV55" s="16"/>
    </row>
    <row r="56" spans="9:48" ht="12.75">
      <c r="I56" s="16"/>
      <c r="J56" s="16"/>
      <c r="K56" s="16"/>
      <c r="L56" s="16"/>
      <c r="V56" s="14"/>
      <c r="W56" s="14"/>
      <c r="X56" s="14"/>
      <c r="Y56" s="16"/>
      <c r="Z56" s="16"/>
      <c r="AA56" s="16"/>
      <c r="AB56" s="16"/>
      <c r="AC56" s="16"/>
      <c r="AD56" s="16"/>
      <c r="AE56" s="14"/>
      <c r="AF56" s="14"/>
      <c r="AG56" s="14"/>
      <c r="AH56" s="19"/>
      <c r="AJ56" s="24"/>
      <c r="AK56" s="24"/>
      <c r="AL56" s="24"/>
      <c r="AM56" s="24"/>
      <c r="AN56" s="16"/>
      <c r="AO56" s="16"/>
      <c r="AV56" s="16"/>
    </row>
    <row r="57" spans="9:48" ht="12.75">
      <c r="I57" s="16"/>
      <c r="J57" s="16"/>
      <c r="K57" s="16"/>
      <c r="L57" s="16"/>
      <c r="V57" s="14"/>
      <c r="W57" s="14"/>
      <c r="X57" s="14"/>
      <c r="Y57" s="16"/>
      <c r="Z57" s="16"/>
      <c r="AA57" s="16"/>
      <c r="AB57" s="16"/>
      <c r="AC57" s="16"/>
      <c r="AD57" s="16"/>
      <c r="AE57" s="14"/>
      <c r="AF57" s="14"/>
      <c r="AG57" s="14"/>
      <c r="AH57" s="19"/>
      <c r="AJ57" s="24"/>
      <c r="AK57" s="24"/>
      <c r="AL57" s="24"/>
      <c r="AM57" s="24"/>
      <c r="AN57" s="16"/>
      <c r="AO57" s="16"/>
      <c r="AV57" s="16"/>
    </row>
    <row r="58" spans="9:48" ht="12.75">
      <c r="I58" s="16"/>
      <c r="J58" s="16"/>
      <c r="K58" s="16"/>
      <c r="L58" s="16"/>
      <c r="V58" s="14"/>
      <c r="W58" s="14"/>
      <c r="X58" s="14"/>
      <c r="Y58" s="16"/>
      <c r="Z58" s="16"/>
      <c r="AA58" s="16"/>
      <c r="AB58" s="16"/>
      <c r="AC58" s="16"/>
      <c r="AD58" s="16"/>
      <c r="AE58" s="14"/>
      <c r="AF58" s="14"/>
      <c r="AG58" s="14"/>
      <c r="AH58" s="19"/>
      <c r="AJ58" s="24"/>
      <c r="AK58" s="24"/>
      <c r="AL58" s="24"/>
      <c r="AM58" s="24"/>
      <c r="AN58" s="16"/>
      <c r="AO58" s="16"/>
      <c r="AV58" s="16"/>
    </row>
    <row r="59" spans="9:48" ht="12.75">
      <c r="I59" s="16"/>
      <c r="J59" s="16"/>
      <c r="K59" s="16"/>
      <c r="L59" s="16"/>
      <c r="V59" s="14"/>
      <c r="W59" s="14"/>
      <c r="X59" s="14"/>
      <c r="Y59" s="16"/>
      <c r="Z59" s="16"/>
      <c r="AA59" s="16"/>
      <c r="AB59" s="16"/>
      <c r="AC59" s="16"/>
      <c r="AD59" s="16"/>
      <c r="AE59" s="14"/>
      <c r="AF59" s="14"/>
      <c r="AG59" s="14"/>
      <c r="AH59" s="19"/>
      <c r="AJ59" s="24"/>
      <c r="AK59" s="24"/>
      <c r="AL59" s="24"/>
      <c r="AM59" s="24"/>
      <c r="AN59" s="16"/>
      <c r="AO59" s="16"/>
      <c r="AV59" s="16"/>
    </row>
    <row r="60" spans="22:48" ht="12.75">
      <c r="V60" s="14"/>
      <c r="W60" s="14"/>
      <c r="X60" s="14"/>
      <c r="Y60" s="16"/>
      <c r="Z60" s="16"/>
      <c r="AA60" s="16"/>
      <c r="AB60" s="16"/>
      <c r="AC60" s="16"/>
      <c r="AD60" s="16"/>
      <c r="AE60" s="14"/>
      <c r="AF60" s="14"/>
      <c r="AG60" s="14"/>
      <c r="AH60" s="19"/>
      <c r="AJ60" s="24"/>
      <c r="AK60" s="24"/>
      <c r="AL60" s="24"/>
      <c r="AM60" s="24"/>
      <c r="AN60" s="16"/>
      <c r="AO60" s="16"/>
      <c r="AV60" s="16"/>
    </row>
    <row r="61" spans="22:48" ht="12.75">
      <c r="V61" s="14"/>
      <c r="W61" s="14"/>
      <c r="X61" s="14"/>
      <c r="Y61" s="16"/>
      <c r="Z61" s="16"/>
      <c r="AA61" s="16"/>
      <c r="AB61" s="16"/>
      <c r="AC61" s="16"/>
      <c r="AD61" s="16"/>
      <c r="AE61" s="14"/>
      <c r="AF61" s="14"/>
      <c r="AG61" s="14"/>
      <c r="AH61" s="19"/>
      <c r="AJ61" s="24"/>
      <c r="AK61" s="24"/>
      <c r="AL61" s="24"/>
      <c r="AM61" s="24"/>
      <c r="AN61" s="16"/>
      <c r="AO61" s="16"/>
      <c r="AV61" s="16"/>
    </row>
    <row r="62" spans="22:48" ht="12.75">
      <c r="V62" s="14"/>
      <c r="W62" s="14"/>
      <c r="X62" s="14"/>
      <c r="Y62" s="16"/>
      <c r="Z62" s="16"/>
      <c r="AA62" s="16"/>
      <c r="AB62" s="16"/>
      <c r="AC62" s="16"/>
      <c r="AD62" s="16"/>
      <c r="AE62" s="14"/>
      <c r="AF62" s="14"/>
      <c r="AG62" s="14"/>
      <c r="AH62" s="19"/>
      <c r="AJ62" s="24"/>
      <c r="AK62" s="24"/>
      <c r="AL62" s="24"/>
      <c r="AM62" s="24"/>
      <c r="AN62" s="16"/>
      <c r="AO62" s="16"/>
      <c r="AV62" s="16"/>
    </row>
    <row r="63" spans="22:48" ht="12.75">
      <c r="V63" s="14"/>
      <c r="W63" s="14"/>
      <c r="X63" s="14"/>
      <c r="Y63" s="16"/>
      <c r="Z63" s="16"/>
      <c r="AA63" s="16"/>
      <c r="AB63" s="16"/>
      <c r="AC63" s="16"/>
      <c r="AD63" s="16"/>
      <c r="AE63" s="14"/>
      <c r="AF63" s="14"/>
      <c r="AG63" s="14"/>
      <c r="AH63" s="19"/>
      <c r="AJ63" s="24"/>
      <c r="AK63" s="24"/>
      <c r="AL63" s="24"/>
      <c r="AM63" s="24"/>
      <c r="AN63" s="16"/>
      <c r="AO63" s="16"/>
      <c r="AV63" s="16"/>
    </row>
    <row r="64" spans="22:48" ht="12.75">
      <c r="V64" s="14"/>
      <c r="W64" s="14"/>
      <c r="X64" s="14"/>
      <c r="Y64" s="16"/>
      <c r="Z64" s="16"/>
      <c r="AA64" s="16"/>
      <c r="AB64" s="16"/>
      <c r="AC64" s="16"/>
      <c r="AD64" s="16"/>
      <c r="AE64" s="14"/>
      <c r="AF64" s="14"/>
      <c r="AG64" s="14"/>
      <c r="AH64" s="19"/>
      <c r="AJ64" s="24"/>
      <c r="AK64" s="24"/>
      <c r="AL64" s="24"/>
      <c r="AM64" s="24"/>
      <c r="AN64" s="16"/>
      <c r="AO64" s="16"/>
      <c r="AV64" s="16"/>
    </row>
    <row r="65" spans="22:48" ht="12.75">
      <c r="V65" s="14"/>
      <c r="W65" s="14"/>
      <c r="X65" s="14"/>
      <c r="Y65" s="16"/>
      <c r="Z65" s="16"/>
      <c r="AA65" s="16"/>
      <c r="AB65" s="16"/>
      <c r="AC65" s="16"/>
      <c r="AD65" s="16"/>
      <c r="AE65" s="14"/>
      <c r="AF65" s="14"/>
      <c r="AG65" s="14"/>
      <c r="AH65" s="19"/>
      <c r="AJ65" s="24"/>
      <c r="AK65" s="24"/>
      <c r="AL65" s="24"/>
      <c r="AM65" s="24"/>
      <c r="AN65" s="16"/>
      <c r="AO65" s="16"/>
      <c r="AV65" s="16"/>
    </row>
    <row r="66" spans="22:48" ht="12.75">
      <c r="V66" s="14"/>
      <c r="W66" s="14"/>
      <c r="X66" s="14"/>
      <c r="Y66" s="16"/>
      <c r="Z66" s="16"/>
      <c r="AA66" s="16"/>
      <c r="AB66" s="16"/>
      <c r="AC66" s="16"/>
      <c r="AD66" s="16"/>
      <c r="AE66" s="14"/>
      <c r="AF66" s="14"/>
      <c r="AG66" s="14"/>
      <c r="AH66" s="19"/>
      <c r="AN66" s="16"/>
      <c r="AO66" s="16"/>
      <c r="AV66" s="16"/>
    </row>
    <row r="67" spans="22:48" ht="12.75">
      <c r="V67" s="14"/>
      <c r="W67" s="14"/>
      <c r="X67" s="14"/>
      <c r="Y67" s="16"/>
      <c r="Z67" s="16"/>
      <c r="AA67" s="16"/>
      <c r="AB67" s="16"/>
      <c r="AC67" s="16"/>
      <c r="AD67" s="16"/>
      <c r="AE67" s="14"/>
      <c r="AF67" s="14"/>
      <c r="AG67" s="14"/>
      <c r="AH67" s="19"/>
      <c r="AN67" s="16"/>
      <c r="AO67" s="16"/>
      <c r="AV67" s="16"/>
    </row>
    <row r="68" spans="22:48" ht="12.75">
      <c r="V68" s="14"/>
      <c r="W68" s="14"/>
      <c r="X68" s="14"/>
      <c r="Y68" s="16"/>
      <c r="Z68" s="16"/>
      <c r="AA68" s="16"/>
      <c r="AB68" s="16"/>
      <c r="AC68" s="16"/>
      <c r="AD68" s="16"/>
      <c r="AE68" s="14"/>
      <c r="AF68" s="14"/>
      <c r="AG68" s="14"/>
      <c r="AH68" s="19"/>
      <c r="AN68" s="16"/>
      <c r="AO68" s="16"/>
      <c r="AV68" s="16"/>
    </row>
    <row r="69" spans="22:48" ht="12.75">
      <c r="V69" s="14"/>
      <c r="W69" s="14"/>
      <c r="X69" s="14"/>
      <c r="Y69" s="16"/>
      <c r="Z69" s="16"/>
      <c r="AA69" s="16"/>
      <c r="AB69" s="16"/>
      <c r="AC69" s="16"/>
      <c r="AD69" s="16"/>
      <c r="AE69" s="14"/>
      <c r="AF69" s="14"/>
      <c r="AG69" s="14"/>
      <c r="AH69" s="19"/>
      <c r="AN69" s="16"/>
      <c r="AO69" s="16"/>
      <c r="AV69" s="16"/>
    </row>
    <row r="70" spans="22:48" ht="12.75">
      <c r="V70" s="14"/>
      <c r="W70" s="14"/>
      <c r="X70" s="14"/>
      <c r="Y70" s="16"/>
      <c r="Z70" s="16"/>
      <c r="AA70" s="16"/>
      <c r="AB70" s="16"/>
      <c r="AC70" s="16"/>
      <c r="AD70" s="16"/>
      <c r="AE70" s="14"/>
      <c r="AF70" s="14"/>
      <c r="AG70" s="14"/>
      <c r="AH70" s="19"/>
      <c r="AN70" s="16"/>
      <c r="AO70" s="16"/>
      <c r="AV70" s="16"/>
    </row>
    <row r="71" spans="22:48" ht="12.75">
      <c r="V71" s="14"/>
      <c r="W71" s="14"/>
      <c r="X71" s="14"/>
      <c r="Y71" s="16"/>
      <c r="Z71" s="16"/>
      <c r="AA71" s="16"/>
      <c r="AB71" s="16"/>
      <c r="AC71" s="16"/>
      <c r="AD71" s="16"/>
      <c r="AE71" s="14"/>
      <c r="AF71" s="14"/>
      <c r="AG71" s="14"/>
      <c r="AH71" s="19"/>
      <c r="AN71" s="16"/>
      <c r="AO71" s="16"/>
      <c r="AV71" s="16"/>
    </row>
    <row r="72" spans="22:48" ht="12.75">
      <c r="V72" s="14"/>
      <c r="W72" s="14"/>
      <c r="X72" s="14"/>
      <c r="Y72" s="16"/>
      <c r="Z72" s="16"/>
      <c r="AA72" s="16"/>
      <c r="AB72" s="16"/>
      <c r="AC72" s="16"/>
      <c r="AD72" s="16"/>
      <c r="AE72" s="14"/>
      <c r="AF72" s="14"/>
      <c r="AG72" s="14"/>
      <c r="AH72" s="19"/>
      <c r="AN72" s="16"/>
      <c r="AO72" s="16"/>
      <c r="AV72" s="16"/>
    </row>
    <row r="73" spans="22:48" ht="12.75">
      <c r="V73" s="14"/>
      <c r="W73" s="14"/>
      <c r="X73" s="14"/>
      <c r="Y73" s="16"/>
      <c r="Z73" s="16"/>
      <c r="AA73" s="16"/>
      <c r="AB73" s="16"/>
      <c r="AC73" s="16"/>
      <c r="AD73" s="16"/>
      <c r="AE73" s="14"/>
      <c r="AF73" s="14"/>
      <c r="AG73" s="14"/>
      <c r="AH73" s="19"/>
      <c r="AN73" s="16"/>
      <c r="AO73" s="16"/>
      <c r="AV73" s="16"/>
    </row>
    <row r="74" spans="22:48" ht="12.75">
      <c r="V74" s="14"/>
      <c r="W74" s="14"/>
      <c r="X74" s="14"/>
      <c r="Y74" s="16"/>
      <c r="Z74" s="16"/>
      <c r="AA74" s="16"/>
      <c r="AB74" s="16"/>
      <c r="AC74" s="16"/>
      <c r="AD74" s="16"/>
      <c r="AE74" s="14"/>
      <c r="AF74" s="14"/>
      <c r="AG74" s="14"/>
      <c r="AH74" s="19"/>
      <c r="AN74" s="16"/>
      <c r="AO74" s="16"/>
      <c r="AV74" s="16"/>
    </row>
    <row r="75" spans="22:48" ht="12.75">
      <c r="V75" s="14"/>
      <c r="W75" s="14"/>
      <c r="X75" s="14"/>
      <c r="Y75" s="16"/>
      <c r="Z75" s="16"/>
      <c r="AA75" s="16"/>
      <c r="AB75" s="16"/>
      <c r="AC75" s="16"/>
      <c r="AD75" s="16"/>
      <c r="AE75" s="14"/>
      <c r="AF75" s="14"/>
      <c r="AG75" s="14"/>
      <c r="AH75" s="19"/>
      <c r="AN75" s="16"/>
      <c r="AO75" s="16"/>
      <c r="AV75" s="16"/>
    </row>
    <row r="76" spans="22:48" ht="12.75">
      <c r="V76" s="14"/>
      <c r="W76" s="14"/>
      <c r="X76" s="14"/>
      <c r="Y76" s="16"/>
      <c r="Z76" s="16"/>
      <c r="AA76" s="16"/>
      <c r="AB76" s="16"/>
      <c r="AC76" s="16"/>
      <c r="AD76" s="16"/>
      <c r="AE76" s="14"/>
      <c r="AF76" s="14"/>
      <c r="AG76" s="14"/>
      <c r="AH76" s="19"/>
      <c r="AN76" s="16"/>
      <c r="AO76" s="16"/>
      <c r="AV76" s="16"/>
    </row>
    <row r="77" spans="22:48" ht="12.75">
      <c r="V77" s="14"/>
      <c r="W77" s="14"/>
      <c r="X77" s="14"/>
      <c r="Y77" s="16"/>
      <c r="Z77" s="16"/>
      <c r="AA77" s="16"/>
      <c r="AB77" s="16"/>
      <c r="AC77" s="16"/>
      <c r="AD77" s="16"/>
      <c r="AE77" s="14"/>
      <c r="AF77" s="14"/>
      <c r="AG77" s="14"/>
      <c r="AH77" s="19"/>
      <c r="AN77" s="16"/>
      <c r="AO77" s="16"/>
      <c r="AV77" s="16"/>
    </row>
    <row r="78" spans="22:48" ht="12.75">
      <c r="V78" s="14"/>
      <c r="W78" s="14"/>
      <c r="X78" s="14"/>
      <c r="Y78" s="16"/>
      <c r="Z78" s="16"/>
      <c r="AA78" s="16"/>
      <c r="AB78" s="16"/>
      <c r="AC78" s="16"/>
      <c r="AD78" s="16"/>
      <c r="AE78" s="14"/>
      <c r="AF78" s="14"/>
      <c r="AG78" s="14"/>
      <c r="AH78" s="19"/>
      <c r="AN78" s="16"/>
      <c r="AO78" s="16"/>
      <c r="AV78" s="16"/>
    </row>
    <row r="79" spans="22:48" ht="12.75">
      <c r="V79" s="14"/>
      <c r="W79" s="14"/>
      <c r="X79" s="14"/>
      <c r="Y79" s="16"/>
      <c r="Z79" s="16"/>
      <c r="AA79" s="16"/>
      <c r="AB79" s="16"/>
      <c r="AC79" s="16"/>
      <c r="AD79" s="16"/>
      <c r="AE79" s="14"/>
      <c r="AF79" s="14"/>
      <c r="AG79" s="14"/>
      <c r="AH79" s="19"/>
      <c r="AN79" s="16"/>
      <c r="AO79" s="16"/>
      <c r="AV79" s="16"/>
    </row>
    <row r="80" spans="22:48" ht="12.75">
      <c r="V80" s="14"/>
      <c r="W80" s="14"/>
      <c r="X80" s="14"/>
      <c r="Y80" s="16"/>
      <c r="Z80" s="16"/>
      <c r="AA80" s="16"/>
      <c r="AB80" s="16"/>
      <c r="AC80" s="16"/>
      <c r="AD80" s="16"/>
      <c r="AE80" s="14"/>
      <c r="AF80" s="14"/>
      <c r="AG80" s="14"/>
      <c r="AH80" s="19"/>
      <c r="AN80" s="16"/>
      <c r="AO80" s="16"/>
      <c r="AV80" s="16"/>
    </row>
    <row r="81" spans="22:48" ht="12.75">
      <c r="V81" s="14"/>
      <c r="W81" s="14"/>
      <c r="X81" s="14"/>
      <c r="Y81" s="16"/>
      <c r="Z81" s="16"/>
      <c r="AA81" s="16"/>
      <c r="AB81" s="16"/>
      <c r="AC81" s="16"/>
      <c r="AD81" s="16"/>
      <c r="AE81" s="14"/>
      <c r="AF81" s="14"/>
      <c r="AG81" s="14"/>
      <c r="AH81" s="19"/>
      <c r="AN81" s="16"/>
      <c r="AO81" s="16"/>
      <c r="AV81" s="16"/>
    </row>
    <row r="82" spans="22:48" ht="12.75">
      <c r="V82" s="14"/>
      <c r="W82" s="14"/>
      <c r="X82" s="14"/>
      <c r="Y82" s="16"/>
      <c r="Z82" s="16"/>
      <c r="AA82" s="16"/>
      <c r="AB82" s="16"/>
      <c r="AC82" s="16"/>
      <c r="AD82" s="16"/>
      <c r="AE82" s="14"/>
      <c r="AF82" s="14"/>
      <c r="AG82" s="14"/>
      <c r="AH82" s="19"/>
      <c r="AN82" s="16"/>
      <c r="AO82" s="16"/>
      <c r="AV82" s="16"/>
    </row>
    <row r="83" spans="22:48" ht="12.75">
      <c r="V83" s="14"/>
      <c r="W83" s="14"/>
      <c r="X83" s="14"/>
      <c r="Y83" s="16"/>
      <c r="Z83" s="16"/>
      <c r="AA83" s="16"/>
      <c r="AB83" s="16"/>
      <c r="AC83" s="16"/>
      <c r="AD83" s="16"/>
      <c r="AE83" s="14"/>
      <c r="AF83" s="14"/>
      <c r="AG83" s="14"/>
      <c r="AH83" s="19"/>
      <c r="AN83" s="16"/>
      <c r="AO83" s="16"/>
      <c r="AV83" s="16"/>
    </row>
    <row r="84" spans="22:48" ht="12.75">
      <c r="V84" s="14"/>
      <c r="W84" s="14"/>
      <c r="X84" s="14"/>
      <c r="Y84" s="16"/>
      <c r="Z84" s="16"/>
      <c r="AA84" s="16"/>
      <c r="AB84" s="16"/>
      <c r="AC84" s="16"/>
      <c r="AD84" s="16"/>
      <c r="AE84" s="14"/>
      <c r="AF84" s="14"/>
      <c r="AG84" s="14"/>
      <c r="AH84" s="19"/>
      <c r="AN84" s="16"/>
      <c r="AO84" s="16"/>
      <c r="AV84" s="16"/>
    </row>
    <row r="85" spans="22:48" ht="12.75">
      <c r="V85" s="14"/>
      <c r="W85" s="14"/>
      <c r="X85" s="14"/>
      <c r="Y85" s="16"/>
      <c r="Z85" s="16"/>
      <c r="AA85" s="16"/>
      <c r="AB85" s="16"/>
      <c r="AC85" s="16"/>
      <c r="AD85" s="16"/>
      <c r="AE85" s="14"/>
      <c r="AF85" s="14"/>
      <c r="AG85" s="14"/>
      <c r="AH85" s="19"/>
      <c r="AN85" s="16"/>
      <c r="AO85" s="16"/>
      <c r="AV85" s="16"/>
    </row>
    <row r="86" spans="22:48" ht="12.75">
      <c r="V86" s="14"/>
      <c r="W86" s="14"/>
      <c r="X86" s="14"/>
      <c r="Y86" s="16"/>
      <c r="Z86" s="16"/>
      <c r="AA86" s="16"/>
      <c r="AB86" s="16"/>
      <c r="AC86" s="16"/>
      <c r="AD86" s="16"/>
      <c r="AE86" s="14"/>
      <c r="AF86" s="14"/>
      <c r="AG86" s="14"/>
      <c r="AH86" s="19"/>
      <c r="AN86" s="16"/>
      <c r="AO86" s="16"/>
      <c r="AV86" s="16"/>
    </row>
    <row r="87" spans="22:48" ht="12.75">
      <c r="V87" s="14"/>
      <c r="W87" s="14"/>
      <c r="X87" s="14"/>
      <c r="Y87" s="16"/>
      <c r="Z87" s="16"/>
      <c r="AA87" s="16"/>
      <c r="AB87" s="16"/>
      <c r="AC87" s="16"/>
      <c r="AD87" s="16"/>
      <c r="AE87" s="14"/>
      <c r="AF87" s="14"/>
      <c r="AG87" s="14"/>
      <c r="AH87" s="19"/>
      <c r="AN87" s="16"/>
      <c r="AO87" s="16"/>
      <c r="AV87" s="16"/>
    </row>
    <row r="88" spans="22:48" ht="12.75">
      <c r="V88" s="14"/>
      <c r="W88" s="14"/>
      <c r="X88" s="14"/>
      <c r="Y88" s="16"/>
      <c r="Z88" s="16"/>
      <c r="AA88" s="16"/>
      <c r="AB88" s="16"/>
      <c r="AC88" s="16"/>
      <c r="AD88" s="16"/>
      <c r="AE88" s="14"/>
      <c r="AF88" s="14"/>
      <c r="AG88" s="14"/>
      <c r="AH88" s="19"/>
      <c r="AN88" s="16"/>
      <c r="AO88" s="16"/>
      <c r="AV88" s="16"/>
    </row>
    <row r="89" spans="22:48" ht="12.75">
      <c r="V89" s="14"/>
      <c r="W89" s="14"/>
      <c r="X89" s="14"/>
      <c r="Y89" s="16"/>
      <c r="Z89" s="16"/>
      <c r="AA89" s="16"/>
      <c r="AB89" s="16"/>
      <c r="AC89" s="16"/>
      <c r="AD89" s="16"/>
      <c r="AE89" s="14"/>
      <c r="AF89" s="14"/>
      <c r="AG89" s="14"/>
      <c r="AH89" s="19"/>
      <c r="AN89" s="16"/>
      <c r="AO89" s="16"/>
      <c r="AV89" s="16"/>
    </row>
    <row r="90" spans="22:48" ht="12.75">
      <c r="V90" s="14"/>
      <c r="W90" s="14"/>
      <c r="X90" s="14"/>
      <c r="Y90" s="16"/>
      <c r="Z90" s="16"/>
      <c r="AA90" s="16"/>
      <c r="AB90" s="16"/>
      <c r="AC90" s="16"/>
      <c r="AD90" s="16"/>
      <c r="AE90" s="14"/>
      <c r="AF90" s="14"/>
      <c r="AG90" s="14"/>
      <c r="AH90" s="19"/>
      <c r="AN90" s="16"/>
      <c r="AO90" s="16"/>
      <c r="AV90" s="16"/>
    </row>
    <row r="91" spans="23:41" ht="12.75">
      <c r="W91" s="14"/>
      <c r="X91" s="14"/>
      <c r="AH91" s="19"/>
      <c r="AN91" s="16"/>
      <c r="AO91" s="16"/>
    </row>
    <row r="92" spans="23:41" ht="12.75">
      <c r="W92" s="14"/>
      <c r="X92" s="14"/>
      <c r="AH92" s="19"/>
      <c r="AN92" s="16"/>
      <c r="AO92" s="16"/>
    </row>
    <row r="93" spans="23:41" ht="12.75">
      <c r="W93" s="14"/>
      <c r="X93" s="14"/>
      <c r="AH93" s="19"/>
      <c r="AN93" s="16"/>
      <c r="AO93" s="16"/>
    </row>
    <row r="94" spans="23:41" ht="12.75">
      <c r="W94" s="14"/>
      <c r="X94" s="14"/>
      <c r="AH94" s="19"/>
      <c r="AN94" s="16"/>
      <c r="AO94" s="16"/>
    </row>
    <row r="95" spans="23:41" ht="12.75">
      <c r="W95" s="14"/>
      <c r="X95" s="14"/>
      <c r="AH95" s="19"/>
      <c r="AN95" s="16"/>
      <c r="AO95" s="16"/>
    </row>
    <row r="96" spans="23:41" ht="12.75">
      <c r="W96" s="14"/>
      <c r="X96" s="14"/>
      <c r="AH96" s="19"/>
      <c r="AN96" s="16"/>
      <c r="AO96" s="16"/>
    </row>
    <row r="97" spans="23:41" ht="12.75">
      <c r="W97" s="14"/>
      <c r="X97" s="14"/>
      <c r="AH97" s="19"/>
      <c r="AN97" s="16"/>
      <c r="AO97" s="16"/>
    </row>
    <row r="98" spans="23:41" ht="12.75">
      <c r="W98" s="14"/>
      <c r="X98" s="14"/>
      <c r="AH98" s="19"/>
      <c r="AN98" s="16"/>
      <c r="AO98" s="16"/>
    </row>
    <row r="99" spans="23:41" ht="12.75">
      <c r="W99" s="14"/>
      <c r="X99" s="14"/>
      <c r="AH99" s="19"/>
      <c r="AN99" s="16"/>
      <c r="AO99" s="16"/>
    </row>
    <row r="100" spans="23:41" ht="12.75">
      <c r="W100" s="14"/>
      <c r="X100" s="14"/>
      <c r="AH100" s="19"/>
      <c r="AN100" s="16"/>
      <c r="AO100" s="16"/>
    </row>
    <row r="101" spans="23:41" ht="12.75">
      <c r="W101" s="14"/>
      <c r="X101" s="14"/>
      <c r="AH101" s="19"/>
      <c r="AN101" s="16"/>
      <c r="AO101" s="16"/>
    </row>
    <row r="102" spans="23:41" ht="12.75">
      <c r="W102" s="14"/>
      <c r="X102" s="14"/>
      <c r="AH102" s="19"/>
      <c r="AN102" s="16"/>
      <c r="AO102" s="16"/>
    </row>
    <row r="103" spans="23:41" ht="12.75">
      <c r="W103" s="14"/>
      <c r="X103" s="14"/>
      <c r="AH103" s="19"/>
      <c r="AN103" s="16"/>
      <c r="AO103" s="16"/>
    </row>
    <row r="104" spans="23:41" ht="12.75">
      <c r="W104" s="14"/>
      <c r="X104" s="14"/>
      <c r="AH104" s="19"/>
      <c r="AN104" s="16"/>
      <c r="AO104" s="16"/>
    </row>
    <row r="105" spans="23:41" ht="12.75">
      <c r="W105" s="14"/>
      <c r="X105" s="14"/>
      <c r="AH105" s="19"/>
      <c r="AN105" s="16"/>
      <c r="AO105" s="16"/>
    </row>
    <row r="106" spans="23:41" ht="12.75">
      <c r="W106" s="14"/>
      <c r="X106" s="14"/>
      <c r="AH106" s="19"/>
      <c r="AN106" s="16"/>
      <c r="AO106" s="16"/>
    </row>
    <row r="107" spans="23:41" ht="12.75">
      <c r="W107" s="14"/>
      <c r="X107" s="14"/>
      <c r="AH107" s="19"/>
      <c r="AN107" s="16"/>
      <c r="AO107" s="16"/>
    </row>
    <row r="108" spans="23:41" ht="12.75">
      <c r="W108" s="14"/>
      <c r="X108" s="14"/>
      <c r="AH108" s="19"/>
      <c r="AN108" s="16"/>
      <c r="AO108" s="16"/>
    </row>
    <row r="109" spans="23:41" ht="12.75">
      <c r="W109" s="14"/>
      <c r="X109" s="14"/>
      <c r="AH109" s="19"/>
      <c r="AN109" s="16"/>
      <c r="AO109" s="16"/>
    </row>
    <row r="110" spans="23:41" ht="12.75">
      <c r="W110" s="14"/>
      <c r="X110" s="14"/>
      <c r="AH110" s="19"/>
      <c r="AN110" s="16"/>
      <c r="AO110" s="16"/>
    </row>
    <row r="111" spans="23:41" ht="12.75">
      <c r="W111" s="14"/>
      <c r="X111" s="14"/>
      <c r="AH111" s="19"/>
      <c r="AN111" s="16"/>
      <c r="AO111" s="16"/>
    </row>
    <row r="112" spans="23:41" ht="12.75">
      <c r="W112" s="14"/>
      <c r="X112" s="14"/>
      <c r="AH112" s="19"/>
      <c r="AN112" s="16"/>
      <c r="AO112" s="16"/>
    </row>
    <row r="113" spans="23:41" ht="12.75">
      <c r="W113" s="14"/>
      <c r="X113" s="14"/>
      <c r="AH113" s="19"/>
      <c r="AN113" s="16"/>
      <c r="AO113" s="16"/>
    </row>
    <row r="114" spans="23:41" ht="12.75">
      <c r="W114" s="14"/>
      <c r="X114" s="14"/>
      <c r="AH114" s="19"/>
      <c r="AN114" s="16"/>
      <c r="AO114" s="16"/>
    </row>
    <row r="115" spans="23:41" ht="12.75">
      <c r="W115" s="14"/>
      <c r="X115" s="14"/>
      <c r="AH115" s="19"/>
      <c r="AN115" s="16"/>
      <c r="AO115" s="16"/>
    </row>
    <row r="116" spans="34:41" ht="12.75">
      <c r="AH116" s="19"/>
      <c r="AN116" s="16"/>
      <c r="AO116" s="16"/>
    </row>
    <row r="117" spans="34:41" ht="12.75">
      <c r="AH117" s="19"/>
      <c r="AN117" s="16"/>
      <c r="AO117" s="16"/>
    </row>
    <row r="118" spans="34:41" ht="12.75">
      <c r="AH118" s="19"/>
      <c r="AN118" s="16"/>
      <c r="AO118" s="16"/>
    </row>
    <row r="119" spans="34:41" ht="12.75">
      <c r="AH119" s="19"/>
      <c r="AN119" s="16"/>
      <c r="AO119" s="16"/>
    </row>
    <row r="120" spans="34:41" ht="12.75">
      <c r="AH120" s="19"/>
      <c r="AN120" s="16"/>
      <c r="AO120" s="16"/>
    </row>
    <row r="121" spans="34:41" ht="12.75">
      <c r="AH121" s="19"/>
      <c r="AN121" s="16"/>
      <c r="AO121" s="16"/>
    </row>
    <row r="122" spans="34:41" ht="12.75">
      <c r="AH122" s="19"/>
      <c r="AN122" s="16"/>
      <c r="AO122" s="16"/>
    </row>
    <row r="123" spans="34:41" ht="12.75">
      <c r="AH123" s="19"/>
      <c r="AN123" s="16"/>
      <c r="AO123" s="16"/>
    </row>
    <row r="124" spans="34:41" ht="12.75">
      <c r="AH124" s="19"/>
      <c r="AN124" s="16"/>
      <c r="AO124" s="16"/>
    </row>
    <row r="125" spans="34:41" ht="12.75">
      <c r="AH125" s="19"/>
      <c r="AN125" s="16"/>
      <c r="AO125" s="16"/>
    </row>
    <row r="126" spans="34:41" ht="12.75">
      <c r="AH126" s="19"/>
      <c r="AN126" s="16"/>
      <c r="AO126" s="16"/>
    </row>
    <row r="127" spans="34:41" ht="12.75">
      <c r="AH127" s="19"/>
      <c r="AN127" s="16"/>
      <c r="AO127" s="16"/>
    </row>
    <row r="128" spans="34:41" ht="12.75">
      <c r="AH128" s="19"/>
      <c r="AN128" s="16"/>
      <c r="AO128" s="16"/>
    </row>
    <row r="129" spans="34:41" ht="12.75">
      <c r="AH129" s="19"/>
      <c r="AN129" s="16"/>
      <c r="AO129" s="16"/>
    </row>
    <row r="130" spans="34:41" ht="12.75">
      <c r="AH130" s="19"/>
      <c r="AN130" s="16"/>
      <c r="AO130" s="16"/>
    </row>
    <row r="131" spans="34:41" ht="12.75">
      <c r="AH131" s="19"/>
      <c r="AN131" s="16"/>
      <c r="AO131" s="16"/>
    </row>
    <row r="132" spans="34:41" ht="12.75">
      <c r="AH132" s="19"/>
      <c r="AN132" s="16"/>
      <c r="AO132" s="16"/>
    </row>
    <row r="133" spans="34:41" ht="12.75">
      <c r="AH133" s="19"/>
      <c r="AN133" s="16"/>
      <c r="AO133" s="16"/>
    </row>
    <row r="134" spans="34:41" ht="12.75">
      <c r="AH134" s="19"/>
      <c r="AN134" s="16"/>
      <c r="AO134" s="16"/>
    </row>
    <row r="135" spans="34:41" ht="12.75">
      <c r="AH135" s="19"/>
      <c r="AN135" s="16"/>
      <c r="AO135" s="16"/>
    </row>
    <row r="136" spans="34:41" ht="12.75">
      <c r="AH136" s="19"/>
      <c r="AN136" s="16"/>
      <c r="AO136" s="16"/>
    </row>
    <row r="137" spans="34:41" ht="12.75">
      <c r="AH137" s="19"/>
      <c r="AN137" s="16"/>
      <c r="AO137" s="16"/>
    </row>
    <row r="138" spans="34:41" ht="12.75">
      <c r="AH138" s="19"/>
      <c r="AN138" s="16"/>
      <c r="AO138" s="16"/>
    </row>
    <row r="139" spans="34:41" ht="12.75">
      <c r="AH139" s="19"/>
      <c r="AN139" s="16"/>
      <c r="AO139" s="16"/>
    </row>
    <row r="140" spans="34:41" ht="12.75">
      <c r="AH140" s="19"/>
      <c r="AN140" s="16"/>
      <c r="AO140" s="16"/>
    </row>
    <row r="141" spans="34:41" ht="12.75">
      <c r="AH141" s="19"/>
      <c r="AN141" s="16"/>
      <c r="AO141" s="16"/>
    </row>
    <row r="142" spans="34:41" ht="12.75">
      <c r="AH142" s="19"/>
      <c r="AN142" s="16"/>
      <c r="AO142" s="16"/>
    </row>
    <row r="143" spans="34:41" ht="12.75">
      <c r="AH143" s="19"/>
      <c r="AN143" s="16"/>
      <c r="AO143" s="16"/>
    </row>
    <row r="144" spans="34:41" ht="12.75">
      <c r="AH144" s="19"/>
      <c r="AN144" s="16"/>
      <c r="AO144" s="16"/>
    </row>
    <row r="145" spans="34:41" ht="12.75">
      <c r="AH145" s="19"/>
      <c r="AN145" s="16"/>
      <c r="AO145" s="16"/>
    </row>
    <row r="146" spans="34:41" ht="12.75">
      <c r="AH146" s="19"/>
      <c r="AN146" s="16"/>
      <c r="AO146" s="16"/>
    </row>
    <row r="147" spans="34:41" ht="12.75">
      <c r="AH147" s="19"/>
      <c r="AN147" s="16"/>
      <c r="AO147" s="16"/>
    </row>
    <row r="148" spans="34:41" ht="12.75">
      <c r="AH148" s="19"/>
      <c r="AN148" s="16"/>
      <c r="AO148" s="16"/>
    </row>
    <row r="149" spans="34:41" ht="12.75">
      <c r="AH149" s="19"/>
      <c r="AN149" s="16"/>
      <c r="AO149" s="16"/>
    </row>
    <row r="150" spans="34:41" ht="12.75">
      <c r="AH150" s="19"/>
      <c r="AN150" s="16"/>
      <c r="AO150" s="16"/>
    </row>
    <row r="151" spans="34:41" ht="12.75">
      <c r="AH151" s="19"/>
      <c r="AN151" s="16"/>
      <c r="AO151" s="16"/>
    </row>
    <row r="152" spans="34:41" ht="12.75">
      <c r="AH152" s="19"/>
      <c r="AN152" s="16"/>
      <c r="AO152" s="16"/>
    </row>
    <row r="153" spans="34:41" ht="12.75">
      <c r="AH153" s="19"/>
      <c r="AN153" s="16"/>
      <c r="AO153" s="16"/>
    </row>
    <row r="154" spans="34:41" ht="12.75">
      <c r="AH154" s="19"/>
      <c r="AN154" s="16"/>
      <c r="AO154" s="16"/>
    </row>
    <row r="155" spans="34:41" ht="12.75">
      <c r="AH155" s="19"/>
      <c r="AN155" s="16"/>
      <c r="AO155" s="16"/>
    </row>
    <row r="156" spans="34:41" ht="12.75">
      <c r="AH156" s="19"/>
      <c r="AN156" s="16"/>
      <c r="AO156" s="16"/>
    </row>
    <row r="157" spans="34:41" ht="12.75">
      <c r="AH157" s="19"/>
      <c r="AN157" s="16"/>
      <c r="AO157" s="16"/>
    </row>
    <row r="158" spans="34:41" ht="12.75">
      <c r="AH158" s="19"/>
      <c r="AN158" s="16"/>
      <c r="AO158" s="16"/>
    </row>
    <row r="159" spans="34:41" ht="12.75">
      <c r="AH159" s="19"/>
      <c r="AN159" s="16"/>
      <c r="AO159" s="16"/>
    </row>
    <row r="160" spans="34:41" ht="12.75">
      <c r="AH160" s="19"/>
      <c r="AN160" s="16"/>
      <c r="AO160" s="16"/>
    </row>
    <row r="161" spans="34:41" ht="12.75">
      <c r="AH161" s="19"/>
      <c r="AN161" s="16"/>
      <c r="AO161" s="16"/>
    </row>
    <row r="162" spans="34:41" ht="12.75">
      <c r="AH162" s="19"/>
      <c r="AN162" s="16"/>
      <c r="AO162" s="16"/>
    </row>
    <row r="163" spans="34:41" ht="12.75">
      <c r="AH163" s="19"/>
      <c r="AN163" s="16"/>
      <c r="AO163" s="16"/>
    </row>
    <row r="164" spans="34:41" ht="12.75">
      <c r="AH164" s="19"/>
      <c r="AN164" s="16"/>
      <c r="AO164" s="16"/>
    </row>
    <row r="165" spans="34:41" ht="12.75">
      <c r="AH165" s="19"/>
      <c r="AN165" s="16"/>
      <c r="AO165" s="16"/>
    </row>
    <row r="166" spans="34:41" ht="12.75">
      <c r="AH166" s="19"/>
      <c r="AN166" s="16"/>
      <c r="AO166" s="16"/>
    </row>
    <row r="167" ht="12.75">
      <c r="AH167" s="19"/>
    </row>
    <row r="168" ht="12.75">
      <c r="AH168" s="19"/>
    </row>
    <row r="169" ht="12.75">
      <c r="AH169" s="19"/>
    </row>
    <row r="170" ht="12.75">
      <c r="AH170" s="19"/>
    </row>
    <row r="171" ht="12.75">
      <c r="AH171" s="19"/>
    </row>
    <row r="172" ht="12.75">
      <c r="AH172" s="19"/>
    </row>
    <row r="173" ht="12.75">
      <c r="AH173" s="19"/>
    </row>
    <row r="174" ht="12.75">
      <c r="AH174" s="19"/>
    </row>
    <row r="175" ht="12.75">
      <c r="AH175" s="19"/>
    </row>
    <row r="176" ht="12.75">
      <c r="AH176" s="19"/>
    </row>
    <row r="177" ht="12.75">
      <c r="AH177" s="19"/>
    </row>
    <row r="178" ht="12.75">
      <c r="AH178" s="19"/>
    </row>
    <row r="179" ht="12.75">
      <c r="AH179" s="19"/>
    </row>
    <row r="180" ht="12.75">
      <c r="AH180" s="19"/>
    </row>
    <row r="181" ht="12.75">
      <c r="AH181" s="19"/>
    </row>
    <row r="182" ht="12.75">
      <c r="AH182" s="19"/>
    </row>
    <row r="183" ht="12.75">
      <c r="AH183" s="19"/>
    </row>
    <row r="184" ht="12.75">
      <c r="AH184" s="19"/>
    </row>
    <row r="185" ht="12.75">
      <c r="AH185" s="19"/>
    </row>
    <row r="186" ht="12.75">
      <c r="AH186" s="19"/>
    </row>
    <row r="187" ht="12.75">
      <c r="AH187" s="19"/>
    </row>
    <row r="188" ht="12.75">
      <c r="AH188" s="19"/>
    </row>
    <row r="189" ht="12.75">
      <c r="AH189" s="19"/>
    </row>
    <row r="190" ht="12.75">
      <c r="AH190" s="19"/>
    </row>
  </sheetData>
  <printOptions/>
  <pageMargins left="0.75" right="0.75" top="1" bottom="1" header="0.5" footer="0.5"/>
  <pageSetup fitToHeight="1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EU1086"/>
  <sheetViews>
    <sheetView view="pageBreakPreview" zoomScale="50" zoomScaleNormal="55" zoomScaleSheetLayoutView="50" workbookViewId="0" topLeftCell="A1">
      <pane xSplit="5" topLeftCell="F1" activePane="topRight" state="frozen"/>
      <selection pane="topLeft" activeCell="A1" sqref="A1"/>
      <selection pane="topRight" activeCell="A20" activeCellId="1" sqref="C20:C32 A20:IV20"/>
    </sheetView>
  </sheetViews>
  <sheetFormatPr defaultColWidth="9.140625" defaultRowHeight="12.75"/>
  <cols>
    <col min="1" max="1" width="3.00390625" style="0" customWidth="1"/>
    <col min="2" max="2" width="3.7109375" style="0" customWidth="1"/>
    <col min="3" max="3" width="7.8515625" style="0" customWidth="1"/>
    <col min="4" max="4" width="21.8515625" style="0" customWidth="1"/>
    <col min="5" max="5" width="38.28125" style="0" customWidth="1"/>
    <col min="6" max="6" width="17.140625" style="0" customWidth="1"/>
    <col min="7" max="7" width="17.421875" style="0" customWidth="1"/>
    <col min="8" max="8" width="17.140625" style="0" customWidth="1"/>
    <col min="9" max="9" width="17.7109375" style="0" customWidth="1"/>
    <col min="10" max="10" width="17.421875" style="0" customWidth="1"/>
    <col min="11" max="11" width="17.7109375" style="0" customWidth="1"/>
    <col min="12" max="12" width="15.7109375" style="0" customWidth="1"/>
    <col min="13" max="13" width="15.00390625" style="0" customWidth="1"/>
    <col min="14" max="14" width="14.57421875" style="0" customWidth="1"/>
    <col min="15" max="15" width="15.00390625" style="0" customWidth="1"/>
    <col min="16" max="16" width="15.28125" style="0" customWidth="1"/>
    <col min="17" max="17" width="15.00390625" style="0" customWidth="1"/>
    <col min="18" max="18" width="14.57421875" style="0" customWidth="1"/>
    <col min="19" max="19" width="15.00390625" style="0" customWidth="1"/>
    <col min="20" max="20" width="14.57421875" style="0" customWidth="1"/>
    <col min="21" max="21" width="15.00390625" style="0" customWidth="1"/>
    <col min="22" max="22" width="14.57421875" style="1" customWidth="1"/>
    <col min="23" max="23" width="15.00390625" style="1" customWidth="1"/>
    <col min="24" max="24" width="14.57421875" style="1" customWidth="1"/>
    <col min="25" max="25" width="15.00390625" style="1" customWidth="1"/>
    <col min="26" max="26" width="14.57421875" style="1" customWidth="1"/>
    <col min="27" max="27" width="15.00390625" style="1" customWidth="1"/>
    <col min="28" max="28" width="14.57421875" style="1" customWidth="1"/>
    <col min="29" max="29" width="15.00390625" style="1" customWidth="1"/>
    <col min="30" max="30" width="14.57421875" style="1" customWidth="1"/>
    <col min="31" max="31" width="15.00390625" style="1" customWidth="1"/>
    <col min="32" max="32" width="13.28125" style="1" customWidth="1"/>
    <col min="33" max="33" width="13.57421875" style="1" customWidth="1"/>
    <col min="34" max="34" width="13.28125" style="1" customWidth="1"/>
    <col min="35" max="35" width="13.57421875" style="1" customWidth="1"/>
    <col min="36" max="36" width="14.57421875" style="1" customWidth="1"/>
    <col min="37" max="37" width="15.00390625" style="1" customWidth="1"/>
    <col min="38" max="38" width="14.57421875" style="1" customWidth="1"/>
    <col min="39" max="39" width="15.00390625" style="1" customWidth="1"/>
    <col min="40" max="40" width="14.57421875" style="1" customWidth="1"/>
    <col min="41" max="41" width="15.00390625" style="1" customWidth="1"/>
    <col min="42" max="42" width="14.57421875" style="1" customWidth="1"/>
    <col min="43" max="43" width="15.00390625" style="1" customWidth="1"/>
    <col min="44" max="44" width="14.57421875" style="1" customWidth="1"/>
    <col min="45" max="45" width="15.00390625" style="1" customWidth="1"/>
    <col min="46" max="46" width="14.57421875" style="1" customWidth="1"/>
    <col min="47" max="47" width="15.00390625" style="1" customWidth="1"/>
    <col min="48" max="48" width="14.57421875" style="1" customWidth="1"/>
    <col min="49" max="49" width="15.00390625" style="1" customWidth="1"/>
    <col min="50" max="116" width="9.140625" style="1" customWidth="1"/>
  </cols>
  <sheetData>
    <row r="2" ht="13.5" customHeight="1"/>
    <row r="3" ht="30.75" customHeight="1" thickBot="1">
      <c r="D3" s="185" t="str">
        <f>Datiprove!B1</f>
        <v>Scuola elementare - Edificio B - PT: 23 pilastri; P1: 21 pilastri</v>
      </c>
    </row>
    <row r="4" spans="3:53" ht="86.25" customHeight="1" thickBot="1">
      <c r="C4" s="296" t="s">
        <v>1072</v>
      </c>
      <c r="D4" s="246" t="str">
        <f>Datiprove!B2</f>
        <v>Laboratorio</v>
      </c>
      <c r="E4" s="253"/>
      <c r="F4" s="219" t="s">
        <v>1073</v>
      </c>
      <c r="G4" s="86"/>
      <c r="H4" s="86"/>
      <c r="I4" s="64"/>
      <c r="J4" s="64"/>
      <c r="K4" s="64"/>
      <c r="L4" s="293" t="s">
        <v>1074</v>
      </c>
      <c r="M4" s="294"/>
      <c r="N4" s="294"/>
      <c r="O4" s="294"/>
      <c r="P4" s="294"/>
      <c r="Q4" s="295"/>
      <c r="R4" s="63"/>
      <c r="S4" s="104"/>
      <c r="T4" s="104"/>
      <c r="U4" s="65"/>
      <c r="V4" s="63"/>
      <c r="W4" s="63"/>
      <c r="X4" s="63"/>
      <c r="Y4" s="63"/>
      <c r="Z4" s="63"/>
      <c r="AA4" s="65"/>
      <c r="AB4" s="66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52"/>
      <c r="AP4" s="52"/>
      <c r="AQ4" s="52"/>
      <c r="AR4" s="52"/>
      <c r="AS4" s="52"/>
      <c r="AT4" s="52"/>
      <c r="AU4" s="52"/>
      <c r="AV4" s="52"/>
      <c r="AW4" s="53"/>
      <c r="AX4" s="54"/>
      <c r="AY4" s="54"/>
      <c r="AZ4" s="54"/>
      <c r="BA4" s="54"/>
    </row>
    <row r="5" spans="3:101" ht="36" customHeight="1">
      <c r="C5" s="297"/>
      <c r="D5" s="248" t="s">
        <v>1075</v>
      </c>
      <c r="E5" s="249"/>
      <c r="F5" s="220" t="str">
        <f ca="1">INDIRECT(Riferimenti1!A1)</f>
        <v>P/PT/8/A-A'</v>
      </c>
      <c r="G5" s="221" t="str">
        <f ca="1">INDIRECT(Riferimenti1!B1)</f>
        <v>P/PT/8/B-B'</v>
      </c>
      <c r="H5" s="220" t="str">
        <f ca="1">INDIRECT(Riferimenti1!C1)</f>
        <v>P/PT/12/A-A'</v>
      </c>
      <c r="I5" s="221" t="str">
        <f ca="1">INDIRECT(Riferimenti1!D1)</f>
        <v>P/PT/12/B-B'</v>
      </c>
      <c r="J5" s="220" t="str">
        <f ca="1">INDIRECT(Riferimenti1!E1)</f>
        <v>P/P1/3/A-A'</v>
      </c>
      <c r="K5" s="221" t="str">
        <f ca="1">INDIRECT(Riferimenti1!F1)</f>
        <v>P/P1/3/B-B'</v>
      </c>
      <c r="L5" s="220" t="str">
        <f ca="1">INDIRECT(Riferimenti1!G1)</f>
        <v>P/PT/19/A-A'</v>
      </c>
      <c r="M5" s="221" t="str">
        <f ca="1">INDIRECT(Riferimenti1!H1)</f>
        <v>P/PT/19/B-B'</v>
      </c>
      <c r="N5" s="220" t="str">
        <f ca="1">INDIRECT(Riferimenti1!I1)</f>
        <v>P/P1/13/A-A'</v>
      </c>
      <c r="O5" s="221" t="str">
        <f ca="1">INDIRECT(Riferimenti1!J1)</f>
        <v>P/P1/13/B-B'</v>
      </c>
      <c r="P5" s="84" t="str">
        <f ca="1">INDIRECT(Riferimenti1!K1)</f>
        <v>P/P1/15/A-A'</v>
      </c>
      <c r="Q5" s="85" t="str">
        <f ca="1">INDIRECT(Riferimenti1!L1)</f>
        <v>P/P1/15/B-B'</v>
      </c>
      <c r="R5" s="84">
        <f ca="1">INDIRECT(Riferimenti1!M1)</f>
        <v>0</v>
      </c>
      <c r="S5" s="85">
        <f ca="1">INDIRECT(Riferimenti1!N1)</f>
        <v>0</v>
      </c>
      <c r="T5" s="84">
        <f ca="1">INDIRECT(Riferimenti1!O1)</f>
        <v>0</v>
      </c>
      <c r="U5" s="85">
        <f ca="1">INDIRECT(Riferimenti1!P1)</f>
        <v>0</v>
      </c>
      <c r="V5" s="84">
        <f ca="1">INDIRECT(Riferimenti1!Q1)</f>
        <v>0</v>
      </c>
      <c r="W5" s="85">
        <f ca="1">INDIRECT(Riferimenti1!R1)</f>
        <v>0</v>
      </c>
      <c r="X5" s="84">
        <f ca="1">INDIRECT(Riferimenti1!S1)</f>
        <v>0</v>
      </c>
      <c r="Y5" s="85">
        <f ca="1">INDIRECT(Riferimenti1!T1)</f>
        <v>0</v>
      </c>
      <c r="Z5" s="84">
        <f ca="1">INDIRECT(Riferimenti1!U1)</f>
        <v>0</v>
      </c>
      <c r="AA5" s="85">
        <f ca="1">INDIRECT(Riferimenti1!V1)</f>
        <v>0</v>
      </c>
      <c r="AB5" s="84">
        <f ca="1">INDIRECT(Riferimenti1!W1)</f>
        <v>0</v>
      </c>
      <c r="AC5" s="85">
        <f ca="1">INDIRECT(Riferimenti1!X1)</f>
        <v>0</v>
      </c>
      <c r="AD5" s="84">
        <f ca="1">INDIRECT(Riferimenti1!Y1)</f>
        <v>0</v>
      </c>
      <c r="AE5" s="85">
        <f ca="1">INDIRECT(Riferimenti1!Z1)</f>
        <v>0</v>
      </c>
      <c r="AF5" s="84">
        <f ca="1">INDIRECT(Riferimenti1!AA1)</f>
        <v>0</v>
      </c>
      <c r="AG5" s="85">
        <f ca="1">INDIRECT(Riferimenti1!AB1)</f>
        <v>0</v>
      </c>
      <c r="AH5" s="84">
        <f ca="1">INDIRECT(Riferimenti1!AC1)</f>
        <v>0</v>
      </c>
      <c r="AI5" s="85">
        <f ca="1">INDIRECT(Riferimenti1!AD1)</f>
        <v>0</v>
      </c>
      <c r="AJ5" s="84">
        <f ca="1">INDIRECT(Riferimenti1!AE1)</f>
        <v>0</v>
      </c>
      <c r="AK5" s="85">
        <f ca="1">INDIRECT(Riferimenti1!AF1)</f>
        <v>0</v>
      </c>
      <c r="AL5" s="84">
        <f ca="1">INDIRECT(Riferimenti1!AG1)</f>
        <v>0</v>
      </c>
      <c r="AM5" s="85">
        <f ca="1">INDIRECT(Riferimenti1!AH1)</f>
        <v>0</v>
      </c>
      <c r="AN5" s="84">
        <f ca="1">INDIRECT(Riferimenti1!AI1)</f>
        <v>0</v>
      </c>
      <c r="AO5" s="85">
        <f ca="1">INDIRECT(Riferimenti1!AJ1)</f>
        <v>0</v>
      </c>
      <c r="AP5" s="84">
        <f ca="1">INDIRECT(Riferimenti1!AK1)</f>
        <v>0</v>
      </c>
      <c r="AQ5" s="85">
        <f ca="1">INDIRECT(Riferimenti1!AL1)</f>
        <v>0</v>
      </c>
      <c r="AR5" s="84">
        <f ca="1">INDIRECT(Riferimenti1!AM1)</f>
        <v>0</v>
      </c>
      <c r="AS5" s="85">
        <f ca="1">INDIRECT(Riferimenti1!AN1)</f>
        <v>0</v>
      </c>
      <c r="AT5" s="84">
        <f ca="1">INDIRECT(Riferimenti1!AO1)</f>
        <v>0</v>
      </c>
      <c r="AU5" s="85">
        <f ca="1">INDIRECT(Riferimenti1!AP1)</f>
        <v>0</v>
      </c>
      <c r="AV5" s="84">
        <f ca="1">INDIRECT(Riferimenti1!AQ1)</f>
        <v>0</v>
      </c>
      <c r="AW5" s="85">
        <f ca="1">INDIRECT(Riferimenti1!AR1)</f>
        <v>0</v>
      </c>
      <c r="AX5" s="89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</row>
    <row r="6" spans="3:101" ht="36" customHeight="1" thickBot="1">
      <c r="C6" s="297"/>
      <c r="D6" s="250" t="s">
        <v>1076</v>
      </c>
      <c r="E6" s="251"/>
      <c r="F6" s="71">
        <f ca="1">INDIRECT(Riferimenti1!A2)</f>
        <v>38510</v>
      </c>
      <c r="G6" s="72">
        <f ca="1">INDIRECT(Riferimenti1!B2)</f>
        <v>38510</v>
      </c>
      <c r="H6" s="71">
        <f ca="1">INDIRECT(Riferimenti1!C2)</f>
        <v>38511</v>
      </c>
      <c r="I6" s="72">
        <f ca="1">INDIRECT(Riferimenti1!D2)</f>
        <v>38511</v>
      </c>
      <c r="J6" s="71">
        <f ca="1">INDIRECT(Riferimenti1!E2)</f>
        <v>38510</v>
      </c>
      <c r="K6" s="72">
        <f ca="1">INDIRECT(Riferimenti1!F2)</f>
        <v>38510</v>
      </c>
      <c r="L6" s="71">
        <f ca="1">INDIRECT(Riferimenti1!G2)</f>
        <v>38511</v>
      </c>
      <c r="M6" s="72">
        <f ca="1">INDIRECT(Riferimenti1!H2)</f>
        <v>38511</v>
      </c>
      <c r="N6" s="71">
        <f ca="1">INDIRECT(Riferimenti1!I2)</f>
        <v>38510</v>
      </c>
      <c r="O6" s="72">
        <f ca="1">INDIRECT(Riferimenti1!J2)</f>
        <v>38510</v>
      </c>
      <c r="P6" s="71">
        <f ca="1">INDIRECT(Riferimenti1!K2)</f>
        <v>38511</v>
      </c>
      <c r="Q6" s="72">
        <f ca="1">INDIRECT(Riferimenti1!L2)</f>
        <v>38511</v>
      </c>
      <c r="R6" s="71">
        <f ca="1">INDIRECT(Riferimenti1!M2)</f>
        <v>0</v>
      </c>
      <c r="S6" s="72">
        <f ca="1">INDIRECT(Riferimenti1!N2)</f>
        <v>0</v>
      </c>
      <c r="T6" s="71">
        <f ca="1">INDIRECT(Riferimenti1!O2)</f>
        <v>0</v>
      </c>
      <c r="U6" s="72">
        <f ca="1">INDIRECT(Riferimenti1!P2)</f>
        <v>0</v>
      </c>
      <c r="V6" s="71">
        <f ca="1">INDIRECT(Riferimenti1!Q2)</f>
        <v>0</v>
      </c>
      <c r="W6" s="72">
        <f ca="1">INDIRECT(Riferimenti1!R2)</f>
        <v>0</v>
      </c>
      <c r="X6" s="71">
        <f ca="1">INDIRECT(Riferimenti1!S2)</f>
        <v>0</v>
      </c>
      <c r="Y6" s="72">
        <f ca="1">INDIRECT(Riferimenti1!T2)</f>
        <v>0</v>
      </c>
      <c r="Z6" s="71">
        <f ca="1">INDIRECT(Riferimenti1!U2)</f>
        <v>0</v>
      </c>
      <c r="AA6" s="72">
        <f ca="1">INDIRECT(Riferimenti1!V2)</f>
        <v>0</v>
      </c>
      <c r="AB6" s="71">
        <f ca="1">INDIRECT(Riferimenti1!W2)</f>
        <v>0</v>
      </c>
      <c r="AC6" s="72">
        <f ca="1">INDIRECT(Riferimenti1!X2)</f>
        <v>0</v>
      </c>
      <c r="AD6" s="71">
        <f ca="1">INDIRECT(Riferimenti1!Y2)</f>
        <v>0</v>
      </c>
      <c r="AE6" s="72">
        <f ca="1">INDIRECT(Riferimenti1!Z2)</f>
        <v>0</v>
      </c>
      <c r="AF6" s="71">
        <f ca="1">INDIRECT(Riferimenti1!AA2)</f>
        <v>0</v>
      </c>
      <c r="AG6" s="72">
        <f ca="1">INDIRECT(Riferimenti1!AB2)</f>
        <v>0</v>
      </c>
      <c r="AH6" s="71">
        <f ca="1">INDIRECT(Riferimenti1!AC2)</f>
        <v>0</v>
      </c>
      <c r="AI6" s="72">
        <f ca="1">INDIRECT(Riferimenti1!AD2)</f>
        <v>0</v>
      </c>
      <c r="AJ6" s="71">
        <f ca="1">INDIRECT(Riferimenti1!AE2)</f>
        <v>0</v>
      </c>
      <c r="AK6" s="72">
        <f ca="1">INDIRECT(Riferimenti1!AF2)</f>
        <v>0</v>
      </c>
      <c r="AL6" s="71">
        <f ca="1">INDIRECT(Riferimenti1!AG2)</f>
        <v>0</v>
      </c>
      <c r="AM6" s="72">
        <f ca="1">INDIRECT(Riferimenti1!AH2)</f>
        <v>0</v>
      </c>
      <c r="AN6" s="71">
        <f ca="1">INDIRECT(Riferimenti1!AI2)</f>
        <v>0</v>
      </c>
      <c r="AO6" s="72">
        <f ca="1">INDIRECT(Riferimenti1!AJ2)</f>
        <v>0</v>
      </c>
      <c r="AP6" s="71">
        <f ca="1">INDIRECT(Riferimenti1!AK2)</f>
        <v>0</v>
      </c>
      <c r="AQ6" s="72">
        <f ca="1">INDIRECT(Riferimenti1!AL2)</f>
        <v>0</v>
      </c>
      <c r="AR6" s="71">
        <f ca="1">INDIRECT(Riferimenti1!AM2)</f>
        <v>0</v>
      </c>
      <c r="AS6" s="72">
        <f ca="1">INDIRECT(Riferimenti1!AN2)</f>
        <v>0</v>
      </c>
      <c r="AT6" s="71">
        <f ca="1">INDIRECT(Riferimenti1!AO2)</f>
        <v>0</v>
      </c>
      <c r="AU6" s="72">
        <f ca="1">INDIRECT(Riferimenti1!AP2)</f>
        <v>0</v>
      </c>
      <c r="AV6" s="71">
        <f ca="1">INDIRECT(Riferimenti1!AQ2)</f>
        <v>0</v>
      </c>
      <c r="AW6" s="72">
        <f ca="1">INDIRECT(Riferimenti1!AR2)</f>
        <v>0</v>
      </c>
      <c r="AX6" s="91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</row>
    <row r="7" spans="3:101" ht="36" customHeight="1">
      <c r="C7" s="297"/>
      <c r="D7" s="299" t="s">
        <v>1077</v>
      </c>
      <c r="E7" s="67" t="s">
        <v>1078</v>
      </c>
      <c r="F7" s="73">
        <f ca="1">INDIRECT(Riferimenti1!A3)</f>
        <v>38.650000000000006</v>
      </c>
      <c r="G7" s="74">
        <f ca="1">INDIRECT(Riferimenti1!B3)</f>
        <v>38.2</v>
      </c>
      <c r="H7" s="73">
        <f ca="1">INDIRECT(Riferimenti1!C3)</f>
        <v>38.35</v>
      </c>
      <c r="I7" s="74">
        <f ca="1">INDIRECT(Riferimenti1!D3)</f>
        <v>36.8</v>
      </c>
      <c r="J7" s="73">
        <f ca="1">INDIRECT(Riferimenti1!E3)</f>
        <v>34.7</v>
      </c>
      <c r="K7" s="74">
        <f ca="1">INDIRECT(Riferimenti1!F3)</f>
        <v>34.05</v>
      </c>
      <c r="L7" s="73">
        <f ca="1">INDIRECT(Riferimenti1!G3)</f>
        <v>39.35</v>
      </c>
      <c r="M7" s="74">
        <f ca="1">INDIRECT(Riferimenti1!H3)</f>
        <v>39.3</v>
      </c>
      <c r="N7" s="73">
        <f ca="1">INDIRECT(Riferimenti1!I3)</f>
        <v>39.3</v>
      </c>
      <c r="O7" s="74">
        <f ca="1">INDIRECT(Riferimenti1!J3)</f>
        <v>39.5</v>
      </c>
      <c r="P7" s="73">
        <f ca="1">INDIRECT(Riferimenti1!K3)</f>
        <v>37.85</v>
      </c>
      <c r="Q7" s="74">
        <f ca="1">INDIRECT(Riferimenti1!L3)</f>
        <v>38.05</v>
      </c>
      <c r="R7" s="73">
        <f ca="1">INDIRECT(Riferimenti1!M3)</f>
        <v>0</v>
      </c>
      <c r="S7" s="74">
        <f ca="1">INDIRECT(Riferimenti1!N3)</f>
        <v>0</v>
      </c>
      <c r="T7" s="73">
        <f ca="1">INDIRECT(Riferimenti1!O3)</f>
        <v>0</v>
      </c>
      <c r="U7" s="74">
        <f ca="1">INDIRECT(Riferimenti1!P3)</f>
        <v>0</v>
      </c>
      <c r="V7" s="73">
        <f ca="1">INDIRECT(Riferimenti1!Q3)</f>
        <v>0</v>
      </c>
      <c r="W7" s="74">
        <f ca="1">INDIRECT(Riferimenti1!R3)</f>
        <v>0</v>
      </c>
      <c r="X7" s="73">
        <f ca="1">INDIRECT(Riferimenti1!S3)</f>
        <v>0</v>
      </c>
      <c r="Y7" s="74">
        <f ca="1">INDIRECT(Riferimenti1!T3)</f>
        <v>0</v>
      </c>
      <c r="Z7" s="73">
        <f ca="1">INDIRECT(Riferimenti1!U3)</f>
        <v>0</v>
      </c>
      <c r="AA7" s="74">
        <f ca="1">INDIRECT(Riferimenti1!V3)</f>
        <v>0</v>
      </c>
      <c r="AB7" s="73">
        <f ca="1">INDIRECT(Riferimenti1!W3)</f>
        <v>0</v>
      </c>
      <c r="AC7" s="74">
        <f ca="1">INDIRECT(Riferimenti1!X3)</f>
        <v>0</v>
      </c>
      <c r="AD7" s="73">
        <f ca="1">INDIRECT(Riferimenti1!Y3)</f>
        <v>0</v>
      </c>
      <c r="AE7" s="74">
        <f ca="1">INDIRECT(Riferimenti1!Z3)</f>
        <v>0</v>
      </c>
      <c r="AF7" s="73">
        <f ca="1">INDIRECT(Riferimenti1!AA3)</f>
        <v>0</v>
      </c>
      <c r="AG7" s="74">
        <f ca="1">INDIRECT(Riferimenti1!AB3)</f>
        <v>0</v>
      </c>
      <c r="AH7" s="73">
        <f ca="1">INDIRECT(Riferimenti1!AC3)</f>
        <v>0</v>
      </c>
      <c r="AI7" s="74">
        <f ca="1">INDIRECT(Riferimenti1!AD3)</f>
        <v>0</v>
      </c>
      <c r="AJ7" s="73">
        <f ca="1">INDIRECT(Riferimenti1!AE3)</f>
        <v>0</v>
      </c>
      <c r="AK7" s="74">
        <f ca="1">INDIRECT(Riferimenti1!AF3)</f>
        <v>0</v>
      </c>
      <c r="AL7" s="73">
        <f ca="1">INDIRECT(Riferimenti1!AG3)</f>
        <v>0</v>
      </c>
      <c r="AM7" s="74">
        <f ca="1">INDIRECT(Riferimenti1!AH3)</f>
        <v>0</v>
      </c>
      <c r="AN7" s="73">
        <f ca="1">INDIRECT(Riferimenti1!AI3)</f>
        <v>0</v>
      </c>
      <c r="AO7" s="74">
        <f ca="1">INDIRECT(Riferimenti1!AJ3)</f>
        <v>0</v>
      </c>
      <c r="AP7" s="73">
        <f ca="1">INDIRECT(Riferimenti1!AK3)</f>
        <v>0</v>
      </c>
      <c r="AQ7" s="74">
        <f ca="1">INDIRECT(Riferimenti1!AL3)</f>
        <v>0</v>
      </c>
      <c r="AR7" s="73">
        <f ca="1">INDIRECT(Riferimenti1!AM3)</f>
        <v>0</v>
      </c>
      <c r="AS7" s="74">
        <f ca="1">INDIRECT(Riferimenti1!AN3)</f>
        <v>0</v>
      </c>
      <c r="AT7" s="73">
        <f ca="1">INDIRECT(Riferimenti1!AO3)</f>
        <v>0</v>
      </c>
      <c r="AU7" s="74">
        <f ca="1">INDIRECT(Riferimenti1!AP3)</f>
        <v>0</v>
      </c>
      <c r="AV7" s="73">
        <f ca="1">INDIRECT(Riferimenti1!AQ3)</f>
        <v>0</v>
      </c>
      <c r="AW7" s="74">
        <f ca="1">INDIRECT(Riferimenti1!AR3)</f>
        <v>0</v>
      </c>
      <c r="AX7" s="93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</row>
    <row r="8" spans="3:116" s="13" customFormat="1" ht="36" customHeight="1" thickBot="1">
      <c r="C8" s="297"/>
      <c r="D8" s="300"/>
      <c r="E8" s="68" t="s">
        <v>1079</v>
      </c>
      <c r="F8" s="82">
        <f>0.1237*POWER(F7,2)+8.3403*F7-121.44</f>
        <v>385.69843825000004</v>
      </c>
      <c r="G8" s="83">
        <f>0.1237*POWER(G7,2)+8.3403*G7-121.44</f>
        <v>377.667448</v>
      </c>
      <c r="H8" s="82">
        <f>ROUND(0.1237*POWER(H7,2)+8.3403*H7-121.44,0)</f>
        <v>380</v>
      </c>
      <c r="I8" s="83">
        <f>ROUND(0.1237*POWER(I7,2)+8.3403*I7-121.44,0)</f>
        <v>353</v>
      </c>
      <c r="J8" s="82">
        <f aca="true" t="shared" si="0" ref="J8:AW8">ROUND(0.1237*POWER(J7,2)+8.3403*J7-121.44,0)</f>
        <v>317</v>
      </c>
      <c r="K8" s="83">
        <f t="shared" si="0"/>
        <v>306</v>
      </c>
      <c r="L8" s="82">
        <f t="shared" si="0"/>
        <v>398</v>
      </c>
      <c r="M8" s="83">
        <f t="shared" si="0"/>
        <v>397</v>
      </c>
      <c r="N8" s="82">
        <f t="shared" si="0"/>
        <v>397</v>
      </c>
      <c r="O8" s="83">
        <f t="shared" si="0"/>
        <v>401</v>
      </c>
      <c r="P8" s="82">
        <f t="shared" si="0"/>
        <v>371</v>
      </c>
      <c r="Q8" s="83">
        <f t="shared" si="0"/>
        <v>375</v>
      </c>
      <c r="R8" s="82">
        <f t="shared" si="0"/>
        <v>-121</v>
      </c>
      <c r="S8" s="83">
        <f t="shared" si="0"/>
        <v>-121</v>
      </c>
      <c r="T8" s="82">
        <f t="shared" si="0"/>
        <v>-121</v>
      </c>
      <c r="U8" s="83">
        <f t="shared" si="0"/>
        <v>-121</v>
      </c>
      <c r="V8" s="82">
        <f t="shared" si="0"/>
        <v>-121</v>
      </c>
      <c r="W8" s="83">
        <f t="shared" si="0"/>
        <v>-121</v>
      </c>
      <c r="X8" s="82">
        <f t="shared" si="0"/>
        <v>-121</v>
      </c>
      <c r="Y8" s="83">
        <f t="shared" si="0"/>
        <v>-121</v>
      </c>
      <c r="Z8" s="82">
        <f t="shared" si="0"/>
        <v>-121</v>
      </c>
      <c r="AA8" s="83">
        <f t="shared" si="0"/>
        <v>-121</v>
      </c>
      <c r="AB8" s="82">
        <f t="shared" si="0"/>
        <v>-121</v>
      </c>
      <c r="AC8" s="83">
        <f t="shared" si="0"/>
        <v>-121</v>
      </c>
      <c r="AD8" s="82">
        <f t="shared" si="0"/>
        <v>-121</v>
      </c>
      <c r="AE8" s="83">
        <f t="shared" si="0"/>
        <v>-121</v>
      </c>
      <c r="AF8" s="82">
        <f t="shared" si="0"/>
        <v>-121</v>
      </c>
      <c r="AG8" s="83">
        <f t="shared" si="0"/>
        <v>-121</v>
      </c>
      <c r="AH8" s="82">
        <f t="shared" si="0"/>
        <v>-121</v>
      </c>
      <c r="AI8" s="83">
        <f t="shared" si="0"/>
        <v>-121</v>
      </c>
      <c r="AJ8" s="82">
        <f t="shared" si="0"/>
        <v>-121</v>
      </c>
      <c r="AK8" s="83">
        <f t="shared" si="0"/>
        <v>-121</v>
      </c>
      <c r="AL8" s="82">
        <f t="shared" si="0"/>
        <v>-121</v>
      </c>
      <c r="AM8" s="83">
        <f t="shared" si="0"/>
        <v>-121</v>
      </c>
      <c r="AN8" s="82">
        <f t="shared" si="0"/>
        <v>-121</v>
      </c>
      <c r="AO8" s="83">
        <f t="shared" si="0"/>
        <v>-121</v>
      </c>
      <c r="AP8" s="82">
        <f t="shared" si="0"/>
        <v>-121</v>
      </c>
      <c r="AQ8" s="83">
        <f t="shared" si="0"/>
        <v>-121</v>
      </c>
      <c r="AR8" s="82">
        <f t="shared" si="0"/>
        <v>-121</v>
      </c>
      <c r="AS8" s="83">
        <f t="shared" si="0"/>
        <v>-121</v>
      </c>
      <c r="AT8" s="82">
        <f t="shared" si="0"/>
        <v>-121</v>
      </c>
      <c r="AU8" s="83">
        <f t="shared" si="0"/>
        <v>-121</v>
      </c>
      <c r="AV8" s="82">
        <f t="shared" si="0"/>
        <v>-121</v>
      </c>
      <c r="AW8" s="83">
        <f t="shared" si="0"/>
        <v>-121</v>
      </c>
      <c r="AX8" s="9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3:101" ht="36" customHeight="1" thickBot="1">
      <c r="C9" s="297"/>
      <c r="D9" s="69" t="s">
        <v>1080</v>
      </c>
      <c r="E9" s="70" t="s">
        <v>1081</v>
      </c>
      <c r="F9" s="77">
        <f ca="1">INDIRECT(Riferimenti1!A4)</f>
        <v>3552.0429466149717</v>
      </c>
      <c r="G9" s="78">
        <f ca="1">INDIRECT(Riferimenti1!B4)</f>
        <v>3570.143884892086</v>
      </c>
      <c r="H9" s="77">
        <f ca="1">INDIRECT(Riferimenti1!C4)</f>
        <v>3657.31043150398</v>
      </c>
      <c r="I9" s="78">
        <f ca="1">INDIRECT(Riferimenti1!D4)</f>
        <v>3664.987405541562</v>
      </c>
      <c r="J9" s="77">
        <f ca="1">INDIRECT(Riferimenti1!E4)</f>
        <v>2924.5052528707556</v>
      </c>
      <c r="K9" s="78">
        <f ca="1">INDIRECT(Riferimenti1!F4)</f>
        <v>2848.6435030937646</v>
      </c>
      <c r="L9" s="77">
        <f ca="1">INDIRECT(Riferimenti1!G4)</f>
        <v>3604.325190228274</v>
      </c>
      <c r="M9" s="78">
        <f ca="1">INDIRECT(Riferimenti1!H4)</f>
        <v>3605.7692307692305</v>
      </c>
      <c r="N9" s="77">
        <f ca="1">INDIRECT(Riferimenti1!I4)</f>
        <v>3355.7046979865777</v>
      </c>
      <c r="O9" s="78">
        <f ca="1">INDIRECT(Riferimenti1!J4)</f>
        <v>3345.724907063197</v>
      </c>
      <c r="P9" s="77">
        <f ca="1">INDIRECT(Riferimenti1!K4)</f>
        <v>3547.497043752464</v>
      </c>
      <c r="Q9" s="78">
        <f ca="1">INDIRECT(Riferimenti1!L4)</f>
        <v>3402.6465028355387</v>
      </c>
      <c r="R9" s="77">
        <f ca="1">INDIRECT(Riferimenti1!M4)</f>
        <v>0</v>
      </c>
      <c r="S9" s="78">
        <f ca="1">INDIRECT(Riferimenti1!N4)</f>
        <v>0</v>
      </c>
      <c r="T9" s="77">
        <f ca="1">INDIRECT(Riferimenti1!O4)</f>
        <v>0</v>
      </c>
      <c r="U9" s="78">
        <f ca="1">INDIRECT(Riferimenti1!P4)</f>
        <v>0</v>
      </c>
      <c r="V9" s="77">
        <f ca="1">INDIRECT(Riferimenti1!Q4)</f>
        <v>0</v>
      </c>
      <c r="W9" s="78">
        <f ca="1">INDIRECT(Riferimenti1!R4)</f>
        <v>0</v>
      </c>
      <c r="X9" s="77">
        <f ca="1">INDIRECT(Riferimenti1!S4)</f>
        <v>0</v>
      </c>
      <c r="Y9" s="78">
        <f ca="1">INDIRECT(Riferimenti1!T4)</f>
        <v>0</v>
      </c>
      <c r="Z9" s="77">
        <f ca="1">INDIRECT(Riferimenti1!U4)</f>
        <v>0</v>
      </c>
      <c r="AA9" s="78">
        <f ca="1">INDIRECT(Riferimenti1!V4)</f>
        <v>0</v>
      </c>
      <c r="AB9" s="77">
        <f ca="1">INDIRECT(Riferimenti1!W4)</f>
        <v>0</v>
      </c>
      <c r="AC9" s="78">
        <f ca="1">INDIRECT(Riferimenti1!X4)</f>
        <v>0</v>
      </c>
      <c r="AD9" s="77">
        <f ca="1">INDIRECT(Riferimenti1!Y4)</f>
        <v>0</v>
      </c>
      <c r="AE9" s="78">
        <f ca="1">INDIRECT(Riferimenti1!Z4)</f>
        <v>0</v>
      </c>
      <c r="AF9" s="77">
        <f ca="1">INDIRECT(Riferimenti1!AA4)</f>
        <v>0</v>
      </c>
      <c r="AG9" s="78">
        <f ca="1">INDIRECT(Riferimenti1!AB4)</f>
        <v>0</v>
      </c>
      <c r="AH9" s="77">
        <f ca="1">INDIRECT(Riferimenti1!AC4)</f>
        <v>0</v>
      </c>
      <c r="AI9" s="78">
        <f ca="1">INDIRECT(Riferimenti1!AD4)</f>
        <v>0</v>
      </c>
      <c r="AJ9" s="77">
        <f ca="1">INDIRECT(Riferimenti1!AE4)</f>
        <v>0</v>
      </c>
      <c r="AK9" s="78">
        <f ca="1">INDIRECT(Riferimenti1!AF4)</f>
        <v>0</v>
      </c>
      <c r="AL9" s="77">
        <f ca="1">INDIRECT(Riferimenti1!AG4)</f>
        <v>0</v>
      </c>
      <c r="AM9" s="78">
        <f ca="1">INDIRECT(Riferimenti1!AH4)</f>
        <v>0</v>
      </c>
      <c r="AN9" s="77">
        <f ca="1">INDIRECT(Riferimenti1!AI4)</f>
        <v>0</v>
      </c>
      <c r="AO9" s="78">
        <f ca="1">INDIRECT(Riferimenti1!AJ4)</f>
        <v>0</v>
      </c>
      <c r="AP9" s="77">
        <f ca="1">INDIRECT(Riferimenti1!AK4)</f>
        <v>0</v>
      </c>
      <c r="AQ9" s="78">
        <f ca="1">INDIRECT(Riferimenti1!AL4)</f>
        <v>0</v>
      </c>
      <c r="AR9" s="77">
        <f ca="1">INDIRECT(Riferimenti1!AM4)</f>
        <v>0</v>
      </c>
      <c r="AS9" s="78">
        <f ca="1">INDIRECT(Riferimenti1!AN4)</f>
        <v>0</v>
      </c>
      <c r="AT9" s="77">
        <f ca="1">INDIRECT(Riferimenti1!AO4)</f>
        <v>0</v>
      </c>
      <c r="AU9" s="78">
        <f ca="1">INDIRECT(Riferimenti1!AP4)</f>
        <v>0</v>
      </c>
      <c r="AV9" s="77">
        <f ca="1">INDIRECT(Riferimenti1!AQ4)</f>
        <v>0</v>
      </c>
      <c r="AW9" s="78">
        <f ca="1">INDIRECT(Riferimenti1!AR4)</f>
        <v>0</v>
      </c>
      <c r="AX9" s="95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</row>
    <row r="10" spans="3:101" ht="36" customHeight="1">
      <c r="C10" s="297"/>
      <c r="D10" s="299" t="s">
        <v>1082</v>
      </c>
      <c r="E10" s="79" t="s">
        <v>1083</v>
      </c>
      <c r="F10" s="75">
        <f>(7.695*(10^(-10))*(F9^(2.6))*(F7^(1.4)))</f>
        <v>218.5049413265714</v>
      </c>
      <c r="G10" s="76">
        <f>(7.695*(10^(-10))*(G9^(2.6))*(G7^(1.4)))</f>
        <v>217.81119763118303</v>
      </c>
      <c r="H10" s="75">
        <f>(7.695*(10^(-10))*(H9^(2.6))*(H7^(1.4)))</f>
        <v>233.18514695124276</v>
      </c>
      <c r="I10" s="76">
        <f>(7.695*(10^(-10))*(I9^(2.6))*(I7^(1.4)))</f>
        <v>221.30133578845272</v>
      </c>
      <c r="J10" s="75">
        <f aca="true" t="shared" si="1" ref="J10:AW10">(7.695*(10^(-10))*(J9^(2.6))*(J7^(1.4)))</f>
        <v>113.3459857626227</v>
      </c>
      <c r="K10" s="76">
        <f t="shared" si="1"/>
        <v>103.09358757501843</v>
      </c>
      <c r="L10" s="75">
        <f t="shared" si="1"/>
        <v>232.74136119157617</v>
      </c>
      <c r="M10" s="76">
        <f t="shared" si="1"/>
        <v>232.56952646530493</v>
      </c>
      <c r="N10" s="75">
        <f t="shared" si="1"/>
        <v>192.92828693464926</v>
      </c>
      <c r="O10" s="76">
        <f t="shared" si="1"/>
        <v>192.8053828344008</v>
      </c>
      <c r="P10" s="75">
        <f t="shared" si="1"/>
        <v>211.49405852479055</v>
      </c>
      <c r="Q10" s="76">
        <f t="shared" si="1"/>
        <v>191.17403897943825</v>
      </c>
      <c r="R10" s="75">
        <f t="shared" si="1"/>
        <v>0</v>
      </c>
      <c r="S10" s="76">
        <f t="shared" si="1"/>
        <v>0</v>
      </c>
      <c r="T10" s="75">
        <f t="shared" si="1"/>
        <v>0</v>
      </c>
      <c r="U10" s="76">
        <f t="shared" si="1"/>
        <v>0</v>
      </c>
      <c r="V10" s="75">
        <f t="shared" si="1"/>
        <v>0</v>
      </c>
      <c r="W10" s="76">
        <f t="shared" si="1"/>
        <v>0</v>
      </c>
      <c r="X10" s="75">
        <f t="shared" si="1"/>
        <v>0</v>
      </c>
      <c r="Y10" s="76">
        <f t="shared" si="1"/>
        <v>0</v>
      </c>
      <c r="Z10" s="75">
        <f t="shared" si="1"/>
        <v>0</v>
      </c>
      <c r="AA10" s="76">
        <f t="shared" si="1"/>
        <v>0</v>
      </c>
      <c r="AB10" s="75">
        <f t="shared" si="1"/>
        <v>0</v>
      </c>
      <c r="AC10" s="76">
        <f t="shared" si="1"/>
        <v>0</v>
      </c>
      <c r="AD10" s="75">
        <f t="shared" si="1"/>
        <v>0</v>
      </c>
      <c r="AE10" s="76">
        <f t="shared" si="1"/>
        <v>0</v>
      </c>
      <c r="AF10" s="75">
        <f t="shared" si="1"/>
        <v>0</v>
      </c>
      <c r="AG10" s="76">
        <f t="shared" si="1"/>
        <v>0</v>
      </c>
      <c r="AH10" s="75">
        <f t="shared" si="1"/>
        <v>0</v>
      </c>
      <c r="AI10" s="76">
        <f t="shared" si="1"/>
        <v>0</v>
      </c>
      <c r="AJ10" s="75">
        <f t="shared" si="1"/>
        <v>0</v>
      </c>
      <c r="AK10" s="76">
        <f t="shared" si="1"/>
        <v>0</v>
      </c>
      <c r="AL10" s="75">
        <f t="shared" si="1"/>
        <v>0</v>
      </c>
      <c r="AM10" s="76">
        <f t="shared" si="1"/>
        <v>0</v>
      </c>
      <c r="AN10" s="75">
        <f t="shared" si="1"/>
        <v>0</v>
      </c>
      <c r="AO10" s="76">
        <f t="shared" si="1"/>
        <v>0</v>
      </c>
      <c r="AP10" s="75">
        <f t="shared" si="1"/>
        <v>0</v>
      </c>
      <c r="AQ10" s="76">
        <f t="shared" si="1"/>
        <v>0</v>
      </c>
      <c r="AR10" s="75">
        <f t="shared" si="1"/>
        <v>0</v>
      </c>
      <c r="AS10" s="76">
        <f t="shared" si="1"/>
        <v>0</v>
      </c>
      <c r="AT10" s="75">
        <f t="shared" si="1"/>
        <v>0</v>
      </c>
      <c r="AU10" s="76">
        <f t="shared" si="1"/>
        <v>0</v>
      </c>
      <c r="AV10" s="75">
        <f t="shared" si="1"/>
        <v>0</v>
      </c>
      <c r="AW10" s="76">
        <f t="shared" si="1"/>
        <v>0</v>
      </c>
      <c r="AX10" s="94"/>
      <c r="AY10" s="10"/>
      <c r="AZ10" s="10"/>
      <c r="BA10" s="10"/>
      <c r="BB10" s="10"/>
      <c r="BC10" s="10"/>
      <c r="BD10" s="10"/>
      <c r="BE10" s="10"/>
      <c r="BF10" s="10"/>
      <c r="BG10" s="48"/>
      <c r="BH10" s="48"/>
      <c r="BI10" s="48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</row>
    <row r="11" spans="3:101" ht="36" customHeight="1">
      <c r="C11" s="297"/>
      <c r="D11" s="301"/>
      <c r="E11" s="80" t="s">
        <v>1084</v>
      </c>
      <c r="F11" s="12">
        <f>(1.2*(10^(-9))*(F7^(1.058))*(F9^(2.446)))*10</f>
        <v>277.23950330213756</v>
      </c>
      <c r="G11" s="55">
        <f>(1.2*(10^(-9))*(G7^(1.058))*(G9^(2.446)))*10</f>
        <v>277.2512762282794</v>
      </c>
      <c r="H11" s="12">
        <f>(1.2*(10^(-9))*(H7^(1.058))*(H9^(2.446)))*10</f>
        <v>295.32405905059085</v>
      </c>
      <c r="I11" s="55">
        <f>(1.2*(10^(-9))*(I7^(1.058))*(I9^(2.446)))*10</f>
        <v>284.164315962136</v>
      </c>
      <c r="J11" s="12">
        <f aca="true" t="shared" si="2" ref="J11:AW11">(1.2*(10^(-9))*(J7^(1.058))*(J9^(2.446)))*10</f>
        <v>153.74960718449893</v>
      </c>
      <c r="K11" s="55">
        <f t="shared" si="2"/>
        <v>141.32075642704132</v>
      </c>
      <c r="L11" s="12">
        <f t="shared" si="2"/>
        <v>292.83582131702366</v>
      </c>
      <c r="M11" s="55">
        <f t="shared" si="2"/>
        <v>292.7288302412071</v>
      </c>
      <c r="N11" s="12">
        <f t="shared" si="2"/>
        <v>245.53622947920906</v>
      </c>
      <c r="O11" s="55">
        <f t="shared" si="2"/>
        <v>245.0665711694455</v>
      </c>
      <c r="P11" s="12">
        <f t="shared" si="2"/>
        <v>270.3237891878009</v>
      </c>
      <c r="Q11" s="55">
        <f t="shared" si="2"/>
        <v>245.48245120958146</v>
      </c>
      <c r="R11" s="12">
        <f t="shared" si="2"/>
        <v>0</v>
      </c>
      <c r="S11" s="55">
        <f t="shared" si="2"/>
        <v>0</v>
      </c>
      <c r="T11" s="12">
        <f t="shared" si="2"/>
        <v>0</v>
      </c>
      <c r="U11" s="55">
        <f t="shared" si="2"/>
        <v>0</v>
      </c>
      <c r="V11" s="12">
        <f t="shared" si="2"/>
        <v>0</v>
      </c>
      <c r="W11" s="55">
        <f t="shared" si="2"/>
        <v>0</v>
      </c>
      <c r="X11" s="12">
        <f t="shared" si="2"/>
        <v>0</v>
      </c>
      <c r="Y11" s="55">
        <f t="shared" si="2"/>
        <v>0</v>
      </c>
      <c r="Z11" s="12">
        <f t="shared" si="2"/>
        <v>0</v>
      </c>
      <c r="AA11" s="55">
        <f t="shared" si="2"/>
        <v>0</v>
      </c>
      <c r="AB11" s="12">
        <f t="shared" si="2"/>
        <v>0</v>
      </c>
      <c r="AC11" s="55">
        <f t="shared" si="2"/>
        <v>0</v>
      </c>
      <c r="AD11" s="12">
        <f t="shared" si="2"/>
        <v>0</v>
      </c>
      <c r="AE11" s="55">
        <f t="shared" si="2"/>
        <v>0</v>
      </c>
      <c r="AF11" s="12">
        <f t="shared" si="2"/>
        <v>0</v>
      </c>
      <c r="AG11" s="55">
        <f t="shared" si="2"/>
        <v>0</v>
      </c>
      <c r="AH11" s="12">
        <f t="shared" si="2"/>
        <v>0</v>
      </c>
      <c r="AI11" s="55">
        <f t="shared" si="2"/>
        <v>0</v>
      </c>
      <c r="AJ11" s="12">
        <f t="shared" si="2"/>
        <v>0</v>
      </c>
      <c r="AK11" s="55">
        <f t="shared" si="2"/>
        <v>0</v>
      </c>
      <c r="AL11" s="12">
        <f t="shared" si="2"/>
        <v>0</v>
      </c>
      <c r="AM11" s="55">
        <f t="shared" si="2"/>
        <v>0</v>
      </c>
      <c r="AN11" s="12">
        <f t="shared" si="2"/>
        <v>0</v>
      </c>
      <c r="AO11" s="55">
        <f t="shared" si="2"/>
        <v>0</v>
      </c>
      <c r="AP11" s="12">
        <f t="shared" si="2"/>
        <v>0</v>
      </c>
      <c r="AQ11" s="55">
        <f t="shared" si="2"/>
        <v>0</v>
      </c>
      <c r="AR11" s="12">
        <f t="shared" si="2"/>
        <v>0</v>
      </c>
      <c r="AS11" s="55">
        <f t="shared" si="2"/>
        <v>0</v>
      </c>
      <c r="AT11" s="12">
        <f t="shared" si="2"/>
        <v>0</v>
      </c>
      <c r="AU11" s="55">
        <f t="shared" si="2"/>
        <v>0</v>
      </c>
      <c r="AV11" s="12">
        <f t="shared" si="2"/>
        <v>0</v>
      </c>
      <c r="AW11" s="55">
        <f t="shared" si="2"/>
        <v>0</v>
      </c>
      <c r="AX11" s="94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3:101" ht="36" customHeight="1" thickBot="1">
      <c r="C12" s="297"/>
      <c r="D12" s="302"/>
      <c r="E12" s="81" t="s">
        <v>1085</v>
      </c>
      <c r="F12" s="87">
        <f>0.0286*(F7^(1.246))*((F9/10^(3))^(1.85))*10</f>
        <v>283.3602929599955</v>
      </c>
      <c r="G12" s="88">
        <f>0.0286*(G7^(1.246))*((G9/10^(3))^(1.85))*10</f>
        <v>281.89382619872924</v>
      </c>
      <c r="H12" s="87">
        <f>0.0286*(H7^(1.246))*((H9/10^(3))^(1.85))*10</f>
        <v>296.2013664551355</v>
      </c>
      <c r="I12" s="88">
        <f>0.0286*(I7^(1.246))*((I9/10^(3))^(1.85))*10</f>
        <v>282.45321038827154</v>
      </c>
      <c r="J12" s="87">
        <f aca="true" t="shared" si="3" ref="J12:AW12">0.0286*(J7^(1.246))*((J9/10^(3))^(1.85))*10</f>
        <v>172.90737173169546</v>
      </c>
      <c r="K12" s="88">
        <f t="shared" si="3"/>
        <v>160.86606899196755</v>
      </c>
      <c r="L12" s="87">
        <f t="shared" si="3"/>
        <v>297.7086916769973</v>
      </c>
      <c r="M12" s="88">
        <f t="shared" si="3"/>
        <v>297.4577704937494</v>
      </c>
      <c r="N12" s="87">
        <f t="shared" si="3"/>
        <v>260.42283498338674</v>
      </c>
      <c r="O12" s="88">
        <f t="shared" si="3"/>
        <v>260.6351219248121</v>
      </c>
      <c r="P12" s="87">
        <f t="shared" si="3"/>
        <v>275.417735066451</v>
      </c>
      <c r="Q12" s="88">
        <f t="shared" si="3"/>
        <v>256.65461746423256</v>
      </c>
      <c r="R12" s="87">
        <f t="shared" si="3"/>
        <v>0</v>
      </c>
      <c r="S12" s="88">
        <f t="shared" si="3"/>
        <v>0</v>
      </c>
      <c r="T12" s="87">
        <f t="shared" si="3"/>
        <v>0</v>
      </c>
      <c r="U12" s="88">
        <f t="shared" si="3"/>
        <v>0</v>
      </c>
      <c r="V12" s="87">
        <f t="shared" si="3"/>
        <v>0</v>
      </c>
      <c r="W12" s="88">
        <f t="shared" si="3"/>
        <v>0</v>
      </c>
      <c r="X12" s="87">
        <f t="shared" si="3"/>
        <v>0</v>
      </c>
      <c r="Y12" s="88">
        <f t="shared" si="3"/>
        <v>0</v>
      </c>
      <c r="Z12" s="87">
        <f t="shared" si="3"/>
        <v>0</v>
      </c>
      <c r="AA12" s="88">
        <f t="shared" si="3"/>
        <v>0</v>
      </c>
      <c r="AB12" s="87">
        <f t="shared" si="3"/>
        <v>0</v>
      </c>
      <c r="AC12" s="88">
        <f t="shared" si="3"/>
        <v>0</v>
      </c>
      <c r="AD12" s="87">
        <f t="shared" si="3"/>
        <v>0</v>
      </c>
      <c r="AE12" s="88">
        <f t="shared" si="3"/>
        <v>0</v>
      </c>
      <c r="AF12" s="87">
        <f t="shared" si="3"/>
        <v>0</v>
      </c>
      <c r="AG12" s="88">
        <f t="shared" si="3"/>
        <v>0</v>
      </c>
      <c r="AH12" s="87">
        <f t="shared" si="3"/>
        <v>0</v>
      </c>
      <c r="AI12" s="88">
        <f t="shared" si="3"/>
        <v>0</v>
      </c>
      <c r="AJ12" s="87">
        <f t="shared" si="3"/>
        <v>0</v>
      </c>
      <c r="AK12" s="88">
        <f t="shared" si="3"/>
        <v>0</v>
      </c>
      <c r="AL12" s="87">
        <f t="shared" si="3"/>
        <v>0</v>
      </c>
      <c r="AM12" s="88">
        <f t="shared" si="3"/>
        <v>0</v>
      </c>
      <c r="AN12" s="87">
        <f t="shared" si="3"/>
        <v>0</v>
      </c>
      <c r="AO12" s="88">
        <f t="shared" si="3"/>
        <v>0</v>
      </c>
      <c r="AP12" s="87">
        <f t="shared" si="3"/>
        <v>0</v>
      </c>
      <c r="AQ12" s="88">
        <f t="shared" si="3"/>
        <v>0</v>
      </c>
      <c r="AR12" s="87">
        <f t="shared" si="3"/>
        <v>0</v>
      </c>
      <c r="AS12" s="88">
        <f t="shared" si="3"/>
        <v>0</v>
      </c>
      <c r="AT12" s="87">
        <f t="shared" si="3"/>
        <v>0</v>
      </c>
      <c r="AU12" s="88">
        <f t="shared" si="3"/>
        <v>0</v>
      </c>
      <c r="AV12" s="87">
        <f t="shared" si="3"/>
        <v>0</v>
      </c>
      <c r="AW12" s="88">
        <f t="shared" si="3"/>
        <v>0</v>
      </c>
      <c r="AX12" s="94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3:101" ht="36" customHeight="1" thickBot="1">
      <c r="C13" s="297"/>
      <c r="D13" s="254" t="s">
        <v>1086</v>
      </c>
      <c r="E13" s="255"/>
      <c r="F13" s="203">
        <f>AVERAGE(F10:F12)</f>
        <v>259.70157919623483</v>
      </c>
      <c r="G13" s="204">
        <f>AVERAGE(G10:G12)</f>
        <v>258.9854333527306</v>
      </c>
      <c r="H13" s="203">
        <f>AVERAGE(H10:H12)</f>
        <v>274.90352415232303</v>
      </c>
      <c r="I13" s="204">
        <f>AVERAGE(I10:I12)</f>
        <v>262.63962071295344</v>
      </c>
      <c r="J13" s="203">
        <f aca="true" t="shared" si="4" ref="J13:AW13">AVERAGE(J10:J12)</f>
        <v>146.66765489293903</v>
      </c>
      <c r="K13" s="204">
        <f t="shared" si="4"/>
        <v>135.0934709980091</v>
      </c>
      <c r="L13" s="203">
        <f t="shared" si="4"/>
        <v>274.4286247285324</v>
      </c>
      <c r="M13" s="204">
        <f t="shared" si="4"/>
        <v>274.2520424000872</v>
      </c>
      <c r="N13" s="203">
        <f t="shared" si="4"/>
        <v>232.96245046574836</v>
      </c>
      <c r="O13" s="204">
        <f t="shared" si="4"/>
        <v>232.83569197621947</v>
      </c>
      <c r="P13" s="203">
        <f t="shared" si="4"/>
        <v>252.4118609263475</v>
      </c>
      <c r="Q13" s="204">
        <f t="shared" si="4"/>
        <v>231.1037025510841</v>
      </c>
      <c r="R13" s="203">
        <f t="shared" si="4"/>
        <v>0</v>
      </c>
      <c r="S13" s="204">
        <f t="shared" si="4"/>
        <v>0</v>
      </c>
      <c r="T13" s="203">
        <f t="shared" si="4"/>
        <v>0</v>
      </c>
      <c r="U13" s="204">
        <f t="shared" si="4"/>
        <v>0</v>
      </c>
      <c r="V13" s="203">
        <f t="shared" si="4"/>
        <v>0</v>
      </c>
      <c r="W13" s="204">
        <f t="shared" si="4"/>
        <v>0</v>
      </c>
      <c r="X13" s="203">
        <f t="shared" si="4"/>
        <v>0</v>
      </c>
      <c r="Y13" s="204">
        <f t="shared" si="4"/>
        <v>0</v>
      </c>
      <c r="Z13" s="203">
        <f t="shared" si="4"/>
        <v>0</v>
      </c>
      <c r="AA13" s="204">
        <f t="shared" si="4"/>
        <v>0</v>
      </c>
      <c r="AB13" s="203">
        <f t="shared" si="4"/>
        <v>0</v>
      </c>
      <c r="AC13" s="204">
        <f t="shared" si="4"/>
        <v>0</v>
      </c>
      <c r="AD13" s="203">
        <f t="shared" si="4"/>
        <v>0</v>
      </c>
      <c r="AE13" s="204">
        <f t="shared" si="4"/>
        <v>0</v>
      </c>
      <c r="AF13" s="203">
        <f t="shared" si="4"/>
        <v>0</v>
      </c>
      <c r="AG13" s="204">
        <f t="shared" si="4"/>
        <v>0</v>
      </c>
      <c r="AH13" s="203">
        <f t="shared" si="4"/>
        <v>0</v>
      </c>
      <c r="AI13" s="204">
        <f t="shared" si="4"/>
        <v>0</v>
      </c>
      <c r="AJ13" s="203">
        <f t="shared" si="4"/>
        <v>0</v>
      </c>
      <c r="AK13" s="204">
        <f t="shared" si="4"/>
        <v>0</v>
      </c>
      <c r="AL13" s="203">
        <f t="shared" si="4"/>
        <v>0</v>
      </c>
      <c r="AM13" s="204">
        <f t="shared" si="4"/>
        <v>0</v>
      </c>
      <c r="AN13" s="203">
        <f t="shared" si="4"/>
        <v>0</v>
      </c>
      <c r="AO13" s="204">
        <f t="shared" si="4"/>
        <v>0</v>
      </c>
      <c r="AP13" s="203">
        <f t="shared" si="4"/>
        <v>0</v>
      </c>
      <c r="AQ13" s="204">
        <f t="shared" si="4"/>
        <v>0</v>
      </c>
      <c r="AR13" s="203">
        <f t="shared" si="4"/>
        <v>0</v>
      </c>
      <c r="AS13" s="204">
        <f t="shared" si="4"/>
        <v>0</v>
      </c>
      <c r="AT13" s="203">
        <f t="shared" si="4"/>
        <v>0</v>
      </c>
      <c r="AU13" s="204">
        <f t="shared" si="4"/>
        <v>0</v>
      </c>
      <c r="AV13" s="203">
        <f t="shared" si="4"/>
        <v>0</v>
      </c>
      <c r="AW13" s="204">
        <f t="shared" si="4"/>
        <v>0</v>
      </c>
      <c r="AX13" s="96"/>
      <c r="AY13" s="97"/>
      <c r="AZ13" s="97"/>
      <c r="BA13" s="97"/>
      <c r="BB13" s="97"/>
      <c r="BC13" s="97"/>
      <c r="BD13" s="97"/>
      <c r="BE13" s="97"/>
      <c r="BF13" s="97"/>
      <c r="BG13" s="10"/>
      <c r="BH13" s="10"/>
      <c r="BI13" s="10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</row>
    <row r="14" spans="3:151" ht="36" customHeight="1">
      <c r="C14" s="297"/>
      <c r="D14" s="240" t="s">
        <v>1087</v>
      </c>
      <c r="E14" s="241"/>
      <c r="F14" s="36">
        <f>((F10-F13)/F13)*100</f>
        <v>-15.863067909392479</v>
      </c>
      <c r="G14" s="56">
        <f>((G10-G13)/G13)*100</f>
        <v>-15.898282458793519</v>
      </c>
      <c r="H14" s="36">
        <f>((H10-H13)/H13)*100</f>
        <v>-15.17564292044662</v>
      </c>
      <c r="I14" s="56">
        <f>((I10-I13)/I13)*100</f>
        <v>-15.739546383856743</v>
      </c>
      <c r="J14" s="36">
        <f aca="true" t="shared" si="5" ref="J14:AW14">((J10-J13)/J13)*100</f>
        <v>-22.71916678195999</v>
      </c>
      <c r="K14" s="56">
        <f t="shared" si="5"/>
        <v>-23.687216848149724</v>
      </c>
      <c r="L14" s="36">
        <f t="shared" si="5"/>
        <v>-15.190566792437806</v>
      </c>
      <c r="M14" s="56">
        <f t="shared" si="5"/>
        <v>-15.198616415032761</v>
      </c>
      <c r="N14" s="36">
        <f t="shared" si="5"/>
        <v>-17.184813883551236</v>
      </c>
      <c r="O14" s="56">
        <f t="shared" si="5"/>
        <v>-17.192514086674965</v>
      </c>
      <c r="P14" s="36">
        <f t="shared" si="5"/>
        <v>-16.21072886646026</v>
      </c>
      <c r="Q14" s="56">
        <f t="shared" si="5"/>
        <v>-17.277812138392562</v>
      </c>
      <c r="R14" s="36" t="e">
        <f t="shared" si="5"/>
        <v>#DIV/0!</v>
      </c>
      <c r="S14" s="56" t="e">
        <f t="shared" si="5"/>
        <v>#DIV/0!</v>
      </c>
      <c r="T14" s="36" t="e">
        <f t="shared" si="5"/>
        <v>#DIV/0!</v>
      </c>
      <c r="U14" s="56" t="e">
        <f t="shared" si="5"/>
        <v>#DIV/0!</v>
      </c>
      <c r="V14" s="36" t="e">
        <f t="shared" si="5"/>
        <v>#DIV/0!</v>
      </c>
      <c r="W14" s="56" t="e">
        <f t="shared" si="5"/>
        <v>#DIV/0!</v>
      </c>
      <c r="X14" s="36" t="e">
        <f t="shared" si="5"/>
        <v>#DIV/0!</v>
      </c>
      <c r="Y14" s="56" t="e">
        <f t="shared" si="5"/>
        <v>#DIV/0!</v>
      </c>
      <c r="Z14" s="36" t="e">
        <f t="shared" si="5"/>
        <v>#DIV/0!</v>
      </c>
      <c r="AA14" s="56" t="e">
        <f t="shared" si="5"/>
        <v>#DIV/0!</v>
      </c>
      <c r="AB14" s="36" t="e">
        <f t="shared" si="5"/>
        <v>#DIV/0!</v>
      </c>
      <c r="AC14" s="56" t="e">
        <f t="shared" si="5"/>
        <v>#DIV/0!</v>
      </c>
      <c r="AD14" s="36" t="e">
        <f t="shared" si="5"/>
        <v>#DIV/0!</v>
      </c>
      <c r="AE14" s="56" t="e">
        <f t="shared" si="5"/>
        <v>#DIV/0!</v>
      </c>
      <c r="AF14" s="36" t="e">
        <f t="shared" si="5"/>
        <v>#DIV/0!</v>
      </c>
      <c r="AG14" s="56" t="e">
        <f t="shared" si="5"/>
        <v>#DIV/0!</v>
      </c>
      <c r="AH14" s="36" t="e">
        <f t="shared" si="5"/>
        <v>#DIV/0!</v>
      </c>
      <c r="AI14" s="56" t="e">
        <f t="shared" si="5"/>
        <v>#DIV/0!</v>
      </c>
      <c r="AJ14" s="36" t="e">
        <f t="shared" si="5"/>
        <v>#DIV/0!</v>
      </c>
      <c r="AK14" s="56" t="e">
        <f t="shared" si="5"/>
        <v>#DIV/0!</v>
      </c>
      <c r="AL14" s="36" t="e">
        <f t="shared" si="5"/>
        <v>#DIV/0!</v>
      </c>
      <c r="AM14" s="56" t="e">
        <f t="shared" si="5"/>
        <v>#DIV/0!</v>
      </c>
      <c r="AN14" s="36" t="e">
        <f t="shared" si="5"/>
        <v>#DIV/0!</v>
      </c>
      <c r="AO14" s="56" t="e">
        <f t="shared" si="5"/>
        <v>#DIV/0!</v>
      </c>
      <c r="AP14" s="36" t="e">
        <f t="shared" si="5"/>
        <v>#DIV/0!</v>
      </c>
      <c r="AQ14" s="56" t="e">
        <f t="shared" si="5"/>
        <v>#DIV/0!</v>
      </c>
      <c r="AR14" s="36" t="e">
        <f t="shared" si="5"/>
        <v>#DIV/0!</v>
      </c>
      <c r="AS14" s="56" t="e">
        <f t="shared" si="5"/>
        <v>#DIV/0!</v>
      </c>
      <c r="AT14" s="36" t="e">
        <f t="shared" si="5"/>
        <v>#DIV/0!</v>
      </c>
      <c r="AU14" s="56" t="e">
        <f t="shared" si="5"/>
        <v>#DIV/0!</v>
      </c>
      <c r="AV14" s="36" t="e">
        <f t="shared" si="5"/>
        <v>#DIV/0!</v>
      </c>
      <c r="AW14" s="56" t="e">
        <f t="shared" si="5"/>
        <v>#DIV/0!</v>
      </c>
      <c r="AX14" s="98"/>
      <c r="AY14" s="49"/>
      <c r="AZ14" s="49"/>
      <c r="BA14" s="49"/>
      <c r="BB14" s="49"/>
      <c r="BC14" s="49"/>
      <c r="BD14" s="49"/>
      <c r="BE14" s="49"/>
      <c r="BF14" s="49"/>
      <c r="BG14" s="292"/>
      <c r="BH14" s="292"/>
      <c r="BI14" s="292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</row>
    <row r="15" spans="3:151" ht="36" customHeight="1">
      <c r="C15" s="297"/>
      <c r="D15" s="242" t="s">
        <v>1088</v>
      </c>
      <c r="E15" s="243"/>
      <c r="F15" s="38">
        <f>((F11-F13)/F13)*100</f>
        <v>6.7531064540238255</v>
      </c>
      <c r="G15" s="57">
        <f>((G11-G13)/G13)*100</f>
        <v>7.052845652006711</v>
      </c>
      <c r="H15" s="38">
        <f>((H11-H13)/H13)*100</f>
        <v>7.42825504374141</v>
      </c>
      <c r="I15" s="57">
        <f>((I11-I13)/I13)*100</f>
        <v>8.195524799629354</v>
      </c>
      <c r="J15" s="38">
        <f aca="true" t="shared" si="6" ref="J15:AW15">((J11-J13)/J13)*100</f>
        <v>4.828571300692996</v>
      </c>
      <c r="K15" s="57">
        <f t="shared" si="6"/>
        <v>4.609612428363751</v>
      </c>
      <c r="L15" s="38">
        <f t="shared" si="6"/>
        <v>6.707462316185079</v>
      </c>
      <c r="M15" s="57">
        <f t="shared" si="6"/>
        <v>6.737155967708499</v>
      </c>
      <c r="N15" s="38">
        <f t="shared" si="6"/>
        <v>5.397341497877733</v>
      </c>
      <c r="O15" s="57">
        <f t="shared" si="6"/>
        <v>5.253008715895338</v>
      </c>
      <c r="P15" s="38">
        <f t="shared" si="6"/>
        <v>7.096310052830693</v>
      </c>
      <c r="Q15" s="57">
        <f t="shared" si="6"/>
        <v>6.221773385616364</v>
      </c>
      <c r="R15" s="38" t="e">
        <f t="shared" si="6"/>
        <v>#DIV/0!</v>
      </c>
      <c r="S15" s="57" t="e">
        <f t="shared" si="6"/>
        <v>#DIV/0!</v>
      </c>
      <c r="T15" s="38" t="e">
        <f t="shared" si="6"/>
        <v>#DIV/0!</v>
      </c>
      <c r="U15" s="57" t="e">
        <f t="shared" si="6"/>
        <v>#DIV/0!</v>
      </c>
      <c r="V15" s="38" t="e">
        <f t="shared" si="6"/>
        <v>#DIV/0!</v>
      </c>
      <c r="W15" s="57" t="e">
        <f t="shared" si="6"/>
        <v>#DIV/0!</v>
      </c>
      <c r="X15" s="38" t="e">
        <f t="shared" si="6"/>
        <v>#DIV/0!</v>
      </c>
      <c r="Y15" s="57" t="e">
        <f t="shared" si="6"/>
        <v>#DIV/0!</v>
      </c>
      <c r="Z15" s="38" t="e">
        <f t="shared" si="6"/>
        <v>#DIV/0!</v>
      </c>
      <c r="AA15" s="57" t="e">
        <f t="shared" si="6"/>
        <v>#DIV/0!</v>
      </c>
      <c r="AB15" s="38" t="e">
        <f t="shared" si="6"/>
        <v>#DIV/0!</v>
      </c>
      <c r="AC15" s="57" t="e">
        <f t="shared" si="6"/>
        <v>#DIV/0!</v>
      </c>
      <c r="AD15" s="38" t="e">
        <f t="shared" si="6"/>
        <v>#DIV/0!</v>
      </c>
      <c r="AE15" s="57" t="e">
        <f t="shared" si="6"/>
        <v>#DIV/0!</v>
      </c>
      <c r="AF15" s="38" t="e">
        <f t="shared" si="6"/>
        <v>#DIV/0!</v>
      </c>
      <c r="AG15" s="57" t="e">
        <f t="shared" si="6"/>
        <v>#DIV/0!</v>
      </c>
      <c r="AH15" s="38" t="e">
        <f t="shared" si="6"/>
        <v>#DIV/0!</v>
      </c>
      <c r="AI15" s="57" t="e">
        <f t="shared" si="6"/>
        <v>#DIV/0!</v>
      </c>
      <c r="AJ15" s="38" t="e">
        <f t="shared" si="6"/>
        <v>#DIV/0!</v>
      </c>
      <c r="AK15" s="57" t="e">
        <f t="shared" si="6"/>
        <v>#DIV/0!</v>
      </c>
      <c r="AL15" s="38" t="e">
        <f t="shared" si="6"/>
        <v>#DIV/0!</v>
      </c>
      <c r="AM15" s="57" t="e">
        <f t="shared" si="6"/>
        <v>#DIV/0!</v>
      </c>
      <c r="AN15" s="38" t="e">
        <f t="shared" si="6"/>
        <v>#DIV/0!</v>
      </c>
      <c r="AO15" s="57" t="e">
        <f t="shared" si="6"/>
        <v>#DIV/0!</v>
      </c>
      <c r="AP15" s="38" t="e">
        <f t="shared" si="6"/>
        <v>#DIV/0!</v>
      </c>
      <c r="AQ15" s="57" t="e">
        <f t="shared" si="6"/>
        <v>#DIV/0!</v>
      </c>
      <c r="AR15" s="38" t="e">
        <f t="shared" si="6"/>
        <v>#DIV/0!</v>
      </c>
      <c r="AS15" s="57" t="e">
        <f t="shared" si="6"/>
        <v>#DIV/0!</v>
      </c>
      <c r="AT15" s="38" t="e">
        <f t="shared" si="6"/>
        <v>#DIV/0!</v>
      </c>
      <c r="AU15" s="57" t="e">
        <f t="shared" si="6"/>
        <v>#DIV/0!</v>
      </c>
      <c r="AV15" s="38" t="e">
        <f t="shared" si="6"/>
        <v>#DIV/0!</v>
      </c>
      <c r="AW15" s="57" t="e">
        <f t="shared" si="6"/>
        <v>#DIV/0!</v>
      </c>
      <c r="AX15" s="98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</row>
    <row r="16" spans="3:151" ht="36" customHeight="1" thickBot="1">
      <c r="C16" s="298"/>
      <c r="D16" s="244" t="s">
        <v>1089</v>
      </c>
      <c r="E16" s="245"/>
      <c r="F16" s="39">
        <f>((F12-F13)/F13)*100</f>
        <v>9.10996145536864</v>
      </c>
      <c r="G16" s="58">
        <f>((G12-G13)/G13)*100</f>
        <v>8.845436806786774</v>
      </c>
      <c r="H16" s="39">
        <f>((H12-H13)/H13)*100</f>
        <v>7.747387876705211</v>
      </c>
      <c r="I16" s="58">
        <f>((I12-I13)/I13)*100</f>
        <v>7.544021584227368</v>
      </c>
      <c r="J16" s="39">
        <f aca="true" t="shared" si="7" ref="J16:AW16">((J12-J13)/J13)*100</f>
        <v>17.890595481267006</v>
      </c>
      <c r="K16" s="58">
        <f t="shared" si="7"/>
        <v>19.077604419785953</v>
      </c>
      <c r="L16" s="39">
        <f t="shared" si="7"/>
        <v>8.483104476252729</v>
      </c>
      <c r="M16" s="58">
        <f t="shared" si="7"/>
        <v>8.461460447324223</v>
      </c>
      <c r="N16" s="39">
        <f t="shared" si="7"/>
        <v>11.787472385673492</v>
      </c>
      <c r="O16" s="58">
        <f t="shared" si="7"/>
        <v>11.939505370779626</v>
      </c>
      <c r="P16" s="39">
        <f t="shared" si="7"/>
        <v>9.114418813629555</v>
      </c>
      <c r="Q16" s="58">
        <f t="shared" si="7"/>
        <v>11.056038752776184</v>
      </c>
      <c r="R16" s="39" t="e">
        <f t="shared" si="7"/>
        <v>#DIV/0!</v>
      </c>
      <c r="S16" s="58" t="e">
        <f t="shared" si="7"/>
        <v>#DIV/0!</v>
      </c>
      <c r="T16" s="39" t="e">
        <f t="shared" si="7"/>
        <v>#DIV/0!</v>
      </c>
      <c r="U16" s="58" t="e">
        <f t="shared" si="7"/>
        <v>#DIV/0!</v>
      </c>
      <c r="V16" s="39" t="e">
        <f t="shared" si="7"/>
        <v>#DIV/0!</v>
      </c>
      <c r="W16" s="58" t="e">
        <f t="shared" si="7"/>
        <v>#DIV/0!</v>
      </c>
      <c r="X16" s="39" t="e">
        <f t="shared" si="7"/>
        <v>#DIV/0!</v>
      </c>
      <c r="Y16" s="58" t="e">
        <f t="shared" si="7"/>
        <v>#DIV/0!</v>
      </c>
      <c r="Z16" s="39" t="e">
        <f t="shared" si="7"/>
        <v>#DIV/0!</v>
      </c>
      <c r="AA16" s="58" t="e">
        <f t="shared" si="7"/>
        <v>#DIV/0!</v>
      </c>
      <c r="AB16" s="39" t="e">
        <f t="shared" si="7"/>
        <v>#DIV/0!</v>
      </c>
      <c r="AC16" s="58" t="e">
        <f t="shared" si="7"/>
        <v>#DIV/0!</v>
      </c>
      <c r="AD16" s="39" t="e">
        <f t="shared" si="7"/>
        <v>#DIV/0!</v>
      </c>
      <c r="AE16" s="58" t="e">
        <f t="shared" si="7"/>
        <v>#DIV/0!</v>
      </c>
      <c r="AF16" s="39" t="e">
        <f t="shared" si="7"/>
        <v>#DIV/0!</v>
      </c>
      <c r="AG16" s="58" t="e">
        <f t="shared" si="7"/>
        <v>#DIV/0!</v>
      </c>
      <c r="AH16" s="39" t="e">
        <f t="shared" si="7"/>
        <v>#DIV/0!</v>
      </c>
      <c r="AI16" s="58" t="e">
        <f t="shared" si="7"/>
        <v>#DIV/0!</v>
      </c>
      <c r="AJ16" s="39" t="e">
        <f t="shared" si="7"/>
        <v>#DIV/0!</v>
      </c>
      <c r="AK16" s="58" t="e">
        <f t="shared" si="7"/>
        <v>#DIV/0!</v>
      </c>
      <c r="AL16" s="39" t="e">
        <f t="shared" si="7"/>
        <v>#DIV/0!</v>
      </c>
      <c r="AM16" s="58" t="e">
        <f t="shared" si="7"/>
        <v>#DIV/0!</v>
      </c>
      <c r="AN16" s="39" t="e">
        <f t="shared" si="7"/>
        <v>#DIV/0!</v>
      </c>
      <c r="AO16" s="58" t="e">
        <f t="shared" si="7"/>
        <v>#DIV/0!</v>
      </c>
      <c r="AP16" s="39" t="e">
        <f t="shared" si="7"/>
        <v>#DIV/0!</v>
      </c>
      <c r="AQ16" s="58" t="e">
        <f t="shared" si="7"/>
        <v>#DIV/0!</v>
      </c>
      <c r="AR16" s="39" t="e">
        <f t="shared" si="7"/>
        <v>#DIV/0!</v>
      </c>
      <c r="AS16" s="58" t="e">
        <f t="shared" si="7"/>
        <v>#DIV/0!</v>
      </c>
      <c r="AT16" s="39" t="e">
        <f t="shared" si="7"/>
        <v>#DIV/0!</v>
      </c>
      <c r="AU16" s="58" t="e">
        <f t="shared" si="7"/>
        <v>#DIV/0!</v>
      </c>
      <c r="AV16" s="39" t="e">
        <f t="shared" si="7"/>
        <v>#DIV/0!</v>
      </c>
      <c r="AW16" s="58" t="e">
        <f t="shared" si="7"/>
        <v>#DIV/0!</v>
      </c>
      <c r="AX16" s="98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</row>
    <row r="17" ht="12.75">
      <c r="E17" s="2"/>
    </row>
    <row r="18" spans="4:21" ht="12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116" s="28" customFormat="1" ht="15.75" thickBot="1">
      <c r="C19" s="29"/>
      <c r="D19" s="27"/>
      <c r="E19" s="2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54"/>
      <c r="R19" s="54"/>
      <c r="S19" s="54"/>
      <c r="T19" s="54"/>
      <c r="U19" s="54"/>
      <c r="V19" s="54"/>
      <c r="W19" s="54"/>
      <c r="X19" s="54"/>
      <c r="Y19" s="5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</row>
    <row r="20" spans="3:116" s="28" customFormat="1" ht="81.75" customHeight="1" thickBot="1">
      <c r="C20" s="296" t="s">
        <v>1072</v>
      </c>
      <c r="D20" s="246" t="str">
        <f>D4</f>
        <v>Laboratorio</v>
      </c>
      <c r="E20" s="247"/>
      <c r="F20" s="100"/>
      <c r="G20" s="101"/>
      <c r="H20" s="101"/>
      <c r="I20" s="101"/>
      <c r="J20" s="101"/>
      <c r="K20" s="101"/>
      <c r="L20" s="104" t="s">
        <v>1074</v>
      </c>
      <c r="M20" s="101"/>
      <c r="N20" s="101"/>
      <c r="O20" s="105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3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</row>
    <row r="21" spans="3:116" s="28" customFormat="1" ht="39.75" customHeight="1">
      <c r="C21" s="297"/>
      <c r="D21" s="248" t="s">
        <v>1075</v>
      </c>
      <c r="E21" s="249"/>
      <c r="F21" s="84">
        <f>AB5</f>
        <v>0</v>
      </c>
      <c r="G21" s="85">
        <f>AC5</f>
        <v>0</v>
      </c>
      <c r="H21" s="84">
        <f aca="true" t="shared" si="8" ref="H21:W31">AD5</f>
        <v>0</v>
      </c>
      <c r="I21" s="85">
        <f t="shared" si="8"/>
        <v>0</v>
      </c>
      <c r="J21" s="84">
        <f t="shared" si="8"/>
        <v>0</v>
      </c>
      <c r="K21" s="85">
        <f t="shared" si="8"/>
        <v>0</v>
      </c>
      <c r="L21" s="84">
        <f t="shared" si="8"/>
        <v>0</v>
      </c>
      <c r="M21" s="85">
        <f t="shared" si="8"/>
        <v>0</v>
      </c>
      <c r="N21" s="84">
        <f t="shared" si="8"/>
        <v>0</v>
      </c>
      <c r="O21" s="85">
        <f t="shared" si="8"/>
        <v>0</v>
      </c>
      <c r="P21" s="84">
        <f t="shared" si="8"/>
        <v>0</v>
      </c>
      <c r="Q21" s="85">
        <f t="shared" si="8"/>
        <v>0</v>
      </c>
      <c r="R21" s="84">
        <f t="shared" si="8"/>
        <v>0</v>
      </c>
      <c r="S21" s="85">
        <f t="shared" si="8"/>
        <v>0</v>
      </c>
      <c r="T21" s="84">
        <f t="shared" si="8"/>
        <v>0</v>
      </c>
      <c r="U21" s="85">
        <f t="shared" si="8"/>
        <v>0</v>
      </c>
      <c r="V21" s="84">
        <f t="shared" si="8"/>
        <v>0</v>
      </c>
      <c r="W21" s="85">
        <f t="shared" si="8"/>
        <v>0</v>
      </c>
      <c r="X21" s="84">
        <f>AT5</f>
        <v>0</v>
      </c>
      <c r="Y21" s="85">
        <f>AU5</f>
        <v>0</v>
      </c>
      <c r="Z21" s="84">
        <f aca="true" t="shared" si="9" ref="Z21:Z32">AV5</f>
        <v>0</v>
      </c>
      <c r="AA21" s="85">
        <f aca="true" t="shared" si="10" ref="AA21:AA32">AW5</f>
        <v>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</row>
    <row r="22" spans="3:116" s="28" customFormat="1" ht="39.75" customHeight="1" thickBot="1">
      <c r="C22" s="297"/>
      <c r="D22" s="250" t="s">
        <v>1076</v>
      </c>
      <c r="E22" s="251"/>
      <c r="F22" s="71">
        <f aca="true" t="shared" si="11" ref="F22:G31">AB6</f>
        <v>0</v>
      </c>
      <c r="G22" s="72">
        <f t="shared" si="11"/>
        <v>0</v>
      </c>
      <c r="H22" s="71">
        <f t="shared" si="8"/>
        <v>0</v>
      </c>
      <c r="I22" s="72">
        <f t="shared" si="8"/>
        <v>0</v>
      </c>
      <c r="J22" s="71">
        <f t="shared" si="8"/>
        <v>0</v>
      </c>
      <c r="K22" s="72">
        <f t="shared" si="8"/>
        <v>0</v>
      </c>
      <c r="L22" s="71">
        <f t="shared" si="8"/>
        <v>0</v>
      </c>
      <c r="M22" s="72">
        <f t="shared" si="8"/>
        <v>0</v>
      </c>
      <c r="N22" s="71">
        <f t="shared" si="8"/>
        <v>0</v>
      </c>
      <c r="O22" s="72">
        <f t="shared" si="8"/>
        <v>0</v>
      </c>
      <c r="P22" s="71">
        <f t="shared" si="8"/>
        <v>0</v>
      </c>
      <c r="Q22" s="72">
        <f t="shared" si="8"/>
        <v>0</v>
      </c>
      <c r="R22" s="71">
        <f t="shared" si="8"/>
        <v>0</v>
      </c>
      <c r="S22" s="72">
        <f t="shared" si="8"/>
        <v>0</v>
      </c>
      <c r="T22" s="71">
        <f t="shared" si="8"/>
        <v>0</v>
      </c>
      <c r="U22" s="72">
        <f t="shared" si="8"/>
        <v>0</v>
      </c>
      <c r="V22" s="71">
        <f t="shared" si="8"/>
        <v>0</v>
      </c>
      <c r="W22" s="72">
        <f t="shared" si="8"/>
        <v>0</v>
      </c>
      <c r="X22" s="71">
        <f aca="true" t="shared" si="12" ref="X22:X31">AT6</f>
        <v>0</v>
      </c>
      <c r="Y22" s="72">
        <f aca="true" t="shared" si="13" ref="Y22:Y31">AU6</f>
        <v>0</v>
      </c>
      <c r="Z22" s="71">
        <f t="shared" si="9"/>
        <v>0</v>
      </c>
      <c r="AA22" s="72">
        <f t="shared" si="10"/>
        <v>0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</row>
    <row r="23" spans="3:116" s="28" customFormat="1" ht="39.75" customHeight="1">
      <c r="C23" s="297"/>
      <c r="D23" s="299" t="s">
        <v>1077</v>
      </c>
      <c r="E23" s="67" t="s">
        <v>1078</v>
      </c>
      <c r="F23" s="73">
        <f t="shared" si="11"/>
        <v>0</v>
      </c>
      <c r="G23" s="74">
        <f t="shared" si="11"/>
        <v>0</v>
      </c>
      <c r="H23" s="73">
        <f t="shared" si="8"/>
        <v>0</v>
      </c>
      <c r="I23" s="74">
        <f t="shared" si="8"/>
        <v>0</v>
      </c>
      <c r="J23" s="73">
        <f t="shared" si="8"/>
        <v>0</v>
      </c>
      <c r="K23" s="74">
        <f t="shared" si="8"/>
        <v>0</v>
      </c>
      <c r="L23" s="73">
        <f t="shared" si="8"/>
        <v>0</v>
      </c>
      <c r="M23" s="74">
        <f t="shared" si="8"/>
        <v>0</v>
      </c>
      <c r="N23" s="73">
        <f t="shared" si="8"/>
        <v>0</v>
      </c>
      <c r="O23" s="74">
        <f t="shared" si="8"/>
        <v>0</v>
      </c>
      <c r="P23" s="73">
        <f t="shared" si="8"/>
        <v>0</v>
      </c>
      <c r="Q23" s="74">
        <f t="shared" si="8"/>
        <v>0</v>
      </c>
      <c r="R23" s="73">
        <f t="shared" si="8"/>
        <v>0</v>
      </c>
      <c r="S23" s="74">
        <f t="shared" si="8"/>
        <v>0</v>
      </c>
      <c r="T23" s="73">
        <f t="shared" si="8"/>
        <v>0</v>
      </c>
      <c r="U23" s="74">
        <f t="shared" si="8"/>
        <v>0</v>
      </c>
      <c r="V23" s="73">
        <f t="shared" si="8"/>
        <v>0</v>
      </c>
      <c r="W23" s="74">
        <f t="shared" si="8"/>
        <v>0</v>
      </c>
      <c r="X23" s="73">
        <f t="shared" si="12"/>
        <v>0</v>
      </c>
      <c r="Y23" s="74">
        <f t="shared" si="13"/>
        <v>0</v>
      </c>
      <c r="Z23" s="73">
        <f t="shared" si="9"/>
        <v>0</v>
      </c>
      <c r="AA23" s="74">
        <f t="shared" si="10"/>
        <v>0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</row>
    <row r="24" spans="3:116" s="28" customFormat="1" ht="39.75" customHeight="1" thickBot="1">
      <c r="C24" s="297"/>
      <c r="D24" s="300"/>
      <c r="E24" s="68" t="s">
        <v>1079</v>
      </c>
      <c r="F24" s="82">
        <f t="shared" si="11"/>
        <v>-121</v>
      </c>
      <c r="G24" s="83">
        <f t="shared" si="11"/>
        <v>-121</v>
      </c>
      <c r="H24" s="82">
        <f t="shared" si="8"/>
        <v>-121</v>
      </c>
      <c r="I24" s="83">
        <f t="shared" si="8"/>
        <v>-121</v>
      </c>
      <c r="J24" s="82">
        <f t="shared" si="8"/>
        <v>-121</v>
      </c>
      <c r="K24" s="83">
        <f t="shared" si="8"/>
        <v>-121</v>
      </c>
      <c r="L24" s="82">
        <f t="shared" si="8"/>
        <v>-121</v>
      </c>
      <c r="M24" s="83">
        <f t="shared" si="8"/>
        <v>-121</v>
      </c>
      <c r="N24" s="82">
        <f t="shared" si="8"/>
        <v>-121</v>
      </c>
      <c r="O24" s="83">
        <f t="shared" si="8"/>
        <v>-121</v>
      </c>
      <c r="P24" s="82">
        <f t="shared" si="8"/>
        <v>-121</v>
      </c>
      <c r="Q24" s="83">
        <f t="shared" si="8"/>
        <v>-121</v>
      </c>
      <c r="R24" s="82">
        <f t="shared" si="8"/>
        <v>-121</v>
      </c>
      <c r="S24" s="83">
        <f t="shared" si="8"/>
        <v>-121</v>
      </c>
      <c r="T24" s="82">
        <f t="shared" si="8"/>
        <v>-121</v>
      </c>
      <c r="U24" s="83">
        <f t="shared" si="8"/>
        <v>-121</v>
      </c>
      <c r="V24" s="82">
        <f t="shared" si="8"/>
        <v>-121</v>
      </c>
      <c r="W24" s="83">
        <f t="shared" si="8"/>
        <v>-121</v>
      </c>
      <c r="X24" s="82">
        <f t="shared" si="12"/>
        <v>-121</v>
      </c>
      <c r="Y24" s="83">
        <f t="shared" si="13"/>
        <v>-121</v>
      </c>
      <c r="Z24" s="82">
        <f t="shared" si="9"/>
        <v>-121</v>
      </c>
      <c r="AA24" s="83">
        <f t="shared" si="10"/>
        <v>-121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</row>
    <row r="25" spans="3:116" s="28" customFormat="1" ht="39.75" customHeight="1" thickBot="1">
      <c r="C25" s="297"/>
      <c r="D25" s="69" t="s">
        <v>1080</v>
      </c>
      <c r="E25" s="70" t="s">
        <v>1081</v>
      </c>
      <c r="F25" s="77">
        <f t="shared" si="11"/>
        <v>0</v>
      </c>
      <c r="G25" s="78">
        <f t="shared" si="11"/>
        <v>0</v>
      </c>
      <c r="H25" s="77">
        <f t="shared" si="8"/>
        <v>0</v>
      </c>
      <c r="I25" s="78">
        <f t="shared" si="8"/>
        <v>0</v>
      </c>
      <c r="J25" s="77">
        <f t="shared" si="8"/>
        <v>0</v>
      </c>
      <c r="K25" s="78">
        <f t="shared" si="8"/>
        <v>0</v>
      </c>
      <c r="L25" s="77">
        <f t="shared" si="8"/>
        <v>0</v>
      </c>
      <c r="M25" s="78">
        <f t="shared" si="8"/>
        <v>0</v>
      </c>
      <c r="N25" s="77">
        <f t="shared" si="8"/>
        <v>0</v>
      </c>
      <c r="O25" s="78">
        <f t="shared" si="8"/>
        <v>0</v>
      </c>
      <c r="P25" s="77">
        <f t="shared" si="8"/>
        <v>0</v>
      </c>
      <c r="Q25" s="78">
        <f t="shared" si="8"/>
        <v>0</v>
      </c>
      <c r="R25" s="77">
        <f t="shared" si="8"/>
        <v>0</v>
      </c>
      <c r="S25" s="78">
        <f t="shared" si="8"/>
        <v>0</v>
      </c>
      <c r="T25" s="77">
        <f t="shared" si="8"/>
        <v>0</v>
      </c>
      <c r="U25" s="78">
        <f t="shared" si="8"/>
        <v>0</v>
      </c>
      <c r="V25" s="77">
        <f t="shared" si="8"/>
        <v>0</v>
      </c>
      <c r="W25" s="78">
        <f t="shared" si="8"/>
        <v>0</v>
      </c>
      <c r="X25" s="77">
        <f t="shared" si="12"/>
        <v>0</v>
      </c>
      <c r="Y25" s="78">
        <f t="shared" si="13"/>
        <v>0</v>
      </c>
      <c r="Z25" s="77">
        <f t="shared" si="9"/>
        <v>0</v>
      </c>
      <c r="AA25" s="78">
        <f t="shared" si="10"/>
        <v>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</row>
    <row r="26" spans="3:116" s="28" customFormat="1" ht="39.75" customHeight="1">
      <c r="C26" s="297"/>
      <c r="D26" s="299" t="s">
        <v>1082</v>
      </c>
      <c r="E26" s="79" t="s">
        <v>1083</v>
      </c>
      <c r="F26" s="75">
        <f t="shared" si="11"/>
        <v>0</v>
      </c>
      <c r="G26" s="76">
        <f t="shared" si="11"/>
        <v>0</v>
      </c>
      <c r="H26" s="75">
        <f t="shared" si="8"/>
        <v>0</v>
      </c>
      <c r="I26" s="76">
        <f t="shared" si="8"/>
        <v>0</v>
      </c>
      <c r="J26" s="75">
        <f t="shared" si="8"/>
        <v>0</v>
      </c>
      <c r="K26" s="76">
        <f t="shared" si="8"/>
        <v>0</v>
      </c>
      <c r="L26" s="75">
        <f t="shared" si="8"/>
        <v>0</v>
      </c>
      <c r="M26" s="76">
        <f t="shared" si="8"/>
        <v>0</v>
      </c>
      <c r="N26" s="75">
        <f t="shared" si="8"/>
        <v>0</v>
      </c>
      <c r="O26" s="76">
        <f t="shared" si="8"/>
        <v>0</v>
      </c>
      <c r="P26" s="75">
        <f t="shared" si="8"/>
        <v>0</v>
      </c>
      <c r="Q26" s="76">
        <f t="shared" si="8"/>
        <v>0</v>
      </c>
      <c r="R26" s="75">
        <f t="shared" si="8"/>
        <v>0</v>
      </c>
      <c r="S26" s="76">
        <f t="shared" si="8"/>
        <v>0</v>
      </c>
      <c r="T26" s="75">
        <f t="shared" si="8"/>
        <v>0</v>
      </c>
      <c r="U26" s="76">
        <f t="shared" si="8"/>
        <v>0</v>
      </c>
      <c r="V26" s="75">
        <f t="shared" si="8"/>
        <v>0</v>
      </c>
      <c r="W26" s="76">
        <f t="shared" si="8"/>
        <v>0</v>
      </c>
      <c r="X26" s="75">
        <f t="shared" si="12"/>
        <v>0</v>
      </c>
      <c r="Y26" s="76">
        <f t="shared" si="13"/>
        <v>0</v>
      </c>
      <c r="Z26" s="75">
        <f t="shared" si="9"/>
        <v>0</v>
      </c>
      <c r="AA26" s="76">
        <f t="shared" si="10"/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</row>
    <row r="27" spans="3:116" s="28" customFormat="1" ht="39.75" customHeight="1">
      <c r="C27" s="297"/>
      <c r="D27" s="301"/>
      <c r="E27" s="80" t="s">
        <v>1084</v>
      </c>
      <c r="F27" s="12">
        <f t="shared" si="11"/>
        <v>0</v>
      </c>
      <c r="G27" s="55">
        <f t="shared" si="11"/>
        <v>0</v>
      </c>
      <c r="H27" s="12">
        <f t="shared" si="8"/>
        <v>0</v>
      </c>
      <c r="I27" s="55">
        <f t="shared" si="8"/>
        <v>0</v>
      </c>
      <c r="J27" s="12">
        <f t="shared" si="8"/>
        <v>0</v>
      </c>
      <c r="K27" s="55">
        <f t="shared" si="8"/>
        <v>0</v>
      </c>
      <c r="L27" s="12">
        <f t="shared" si="8"/>
        <v>0</v>
      </c>
      <c r="M27" s="55">
        <f t="shared" si="8"/>
        <v>0</v>
      </c>
      <c r="N27" s="12">
        <f t="shared" si="8"/>
        <v>0</v>
      </c>
      <c r="O27" s="55">
        <f t="shared" si="8"/>
        <v>0</v>
      </c>
      <c r="P27" s="12">
        <f t="shared" si="8"/>
        <v>0</v>
      </c>
      <c r="Q27" s="55">
        <f t="shared" si="8"/>
        <v>0</v>
      </c>
      <c r="R27" s="12">
        <f t="shared" si="8"/>
        <v>0</v>
      </c>
      <c r="S27" s="55">
        <f t="shared" si="8"/>
        <v>0</v>
      </c>
      <c r="T27" s="12">
        <f t="shared" si="8"/>
        <v>0</v>
      </c>
      <c r="U27" s="55">
        <f t="shared" si="8"/>
        <v>0</v>
      </c>
      <c r="V27" s="12">
        <f t="shared" si="8"/>
        <v>0</v>
      </c>
      <c r="W27" s="55">
        <f t="shared" si="8"/>
        <v>0</v>
      </c>
      <c r="X27" s="12">
        <f t="shared" si="12"/>
        <v>0</v>
      </c>
      <c r="Y27" s="55">
        <f t="shared" si="13"/>
        <v>0</v>
      </c>
      <c r="Z27" s="12">
        <f t="shared" si="9"/>
        <v>0</v>
      </c>
      <c r="AA27" s="55">
        <f t="shared" si="10"/>
        <v>0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</row>
    <row r="28" spans="3:116" s="28" customFormat="1" ht="39.75" customHeight="1" thickBot="1">
      <c r="C28" s="297"/>
      <c r="D28" s="302"/>
      <c r="E28" s="81" t="s">
        <v>1085</v>
      </c>
      <c r="F28" s="87">
        <f t="shared" si="11"/>
        <v>0</v>
      </c>
      <c r="G28" s="88">
        <f t="shared" si="11"/>
        <v>0</v>
      </c>
      <c r="H28" s="87">
        <f t="shared" si="8"/>
        <v>0</v>
      </c>
      <c r="I28" s="88">
        <f t="shared" si="8"/>
        <v>0</v>
      </c>
      <c r="J28" s="87">
        <f t="shared" si="8"/>
        <v>0</v>
      </c>
      <c r="K28" s="88">
        <f t="shared" si="8"/>
        <v>0</v>
      </c>
      <c r="L28" s="87">
        <f t="shared" si="8"/>
        <v>0</v>
      </c>
      <c r="M28" s="88">
        <f t="shared" si="8"/>
        <v>0</v>
      </c>
      <c r="N28" s="87">
        <f t="shared" si="8"/>
        <v>0</v>
      </c>
      <c r="O28" s="88">
        <f t="shared" si="8"/>
        <v>0</v>
      </c>
      <c r="P28" s="87">
        <f t="shared" si="8"/>
        <v>0</v>
      </c>
      <c r="Q28" s="88">
        <f t="shared" si="8"/>
        <v>0</v>
      </c>
      <c r="R28" s="87">
        <f t="shared" si="8"/>
        <v>0</v>
      </c>
      <c r="S28" s="88">
        <f t="shared" si="8"/>
        <v>0</v>
      </c>
      <c r="T28" s="87">
        <f t="shared" si="8"/>
        <v>0</v>
      </c>
      <c r="U28" s="88">
        <f t="shared" si="8"/>
        <v>0</v>
      </c>
      <c r="V28" s="87">
        <f t="shared" si="8"/>
        <v>0</v>
      </c>
      <c r="W28" s="88">
        <f t="shared" si="8"/>
        <v>0</v>
      </c>
      <c r="X28" s="87">
        <f t="shared" si="12"/>
        <v>0</v>
      </c>
      <c r="Y28" s="88">
        <f t="shared" si="13"/>
        <v>0</v>
      </c>
      <c r="Z28" s="87">
        <f t="shared" si="9"/>
        <v>0</v>
      </c>
      <c r="AA28" s="88">
        <f t="shared" si="10"/>
        <v>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</row>
    <row r="29" spans="3:116" s="28" customFormat="1" ht="39.75" customHeight="1" thickBot="1">
      <c r="C29" s="297"/>
      <c r="D29" s="239" t="s">
        <v>1086</v>
      </c>
      <c r="E29" s="252"/>
      <c r="F29" s="203">
        <f t="shared" si="11"/>
        <v>0</v>
      </c>
      <c r="G29" s="204">
        <f t="shared" si="11"/>
        <v>0</v>
      </c>
      <c r="H29" s="203">
        <f t="shared" si="8"/>
        <v>0</v>
      </c>
      <c r="I29" s="204">
        <f t="shared" si="8"/>
        <v>0</v>
      </c>
      <c r="J29" s="203">
        <f t="shared" si="8"/>
        <v>0</v>
      </c>
      <c r="K29" s="204">
        <f t="shared" si="8"/>
        <v>0</v>
      </c>
      <c r="L29" s="203">
        <f t="shared" si="8"/>
        <v>0</v>
      </c>
      <c r="M29" s="204">
        <f t="shared" si="8"/>
        <v>0</v>
      </c>
      <c r="N29" s="203">
        <f t="shared" si="8"/>
        <v>0</v>
      </c>
      <c r="O29" s="204">
        <f t="shared" si="8"/>
        <v>0</v>
      </c>
      <c r="P29" s="203">
        <f t="shared" si="8"/>
        <v>0</v>
      </c>
      <c r="Q29" s="204">
        <f t="shared" si="8"/>
        <v>0</v>
      </c>
      <c r="R29" s="203">
        <f t="shared" si="8"/>
        <v>0</v>
      </c>
      <c r="S29" s="204">
        <f t="shared" si="8"/>
        <v>0</v>
      </c>
      <c r="T29" s="203">
        <f t="shared" si="8"/>
        <v>0</v>
      </c>
      <c r="U29" s="204">
        <f t="shared" si="8"/>
        <v>0</v>
      </c>
      <c r="V29" s="203">
        <f t="shared" si="8"/>
        <v>0</v>
      </c>
      <c r="W29" s="204">
        <f t="shared" si="8"/>
        <v>0</v>
      </c>
      <c r="X29" s="203">
        <f t="shared" si="12"/>
        <v>0</v>
      </c>
      <c r="Y29" s="204">
        <f t="shared" si="13"/>
        <v>0</v>
      </c>
      <c r="Z29" s="203">
        <f t="shared" si="9"/>
        <v>0</v>
      </c>
      <c r="AA29" s="204">
        <f t="shared" si="10"/>
        <v>0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</row>
    <row r="30" spans="3:116" s="28" customFormat="1" ht="39.75" customHeight="1">
      <c r="C30" s="297"/>
      <c r="D30" s="240" t="s">
        <v>1087</v>
      </c>
      <c r="E30" s="241"/>
      <c r="F30" s="36" t="e">
        <f t="shared" si="11"/>
        <v>#DIV/0!</v>
      </c>
      <c r="G30" s="56" t="e">
        <f t="shared" si="11"/>
        <v>#DIV/0!</v>
      </c>
      <c r="H30" s="36" t="e">
        <f t="shared" si="8"/>
        <v>#DIV/0!</v>
      </c>
      <c r="I30" s="56" t="e">
        <f t="shared" si="8"/>
        <v>#DIV/0!</v>
      </c>
      <c r="J30" s="36" t="e">
        <f t="shared" si="8"/>
        <v>#DIV/0!</v>
      </c>
      <c r="K30" s="56" t="e">
        <f t="shared" si="8"/>
        <v>#DIV/0!</v>
      </c>
      <c r="L30" s="36" t="e">
        <f t="shared" si="8"/>
        <v>#DIV/0!</v>
      </c>
      <c r="M30" s="56" t="e">
        <f t="shared" si="8"/>
        <v>#DIV/0!</v>
      </c>
      <c r="N30" s="36" t="e">
        <f t="shared" si="8"/>
        <v>#DIV/0!</v>
      </c>
      <c r="O30" s="56" t="e">
        <f t="shared" si="8"/>
        <v>#DIV/0!</v>
      </c>
      <c r="P30" s="36" t="e">
        <f t="shared" si="8"/>
        <v>#DIV/0!</v>
      </c>
      <c r="Q30" s="56" t="e">
        <f t="shared" si="8"/>
        <v>#DIV/0!</v>
      </c>
      <c r="R30" s="36" t="e">
        <f t="shared" si="8"/>
        <v>#DIV/0!</v>
      </c>
      <c r="S30" s="56" t="e">
        <f t="shared" si="8"/>
        <v>#DIV/0!</v>
      </c>
      <c r="T30" s="36" t="e">
        <f t="shared" si="8"/>
        <v>#DIV/0!</v>
      </c>
      <c r="U30" s="56" t="e">
        <f t="shared" si="8"/>
        <v>#DIV/0!</v>
      </c>
      <c r="V30" s="36" t="e">
        <f t="shared" si="8"/>
        <v>#DIV/0!</v>
      </c>
      <c r="W30" s="56" t="e">
        <f t="shared" si="8"/>
        <v>#DIV/0!</v>
      </c>
      <c r="X30" s="36" t="e">
        <f t="shared" si="12"/>
        <v>#DIV/0!</v>
      </c>
      <c r="Y30" s="56" t="e">
        <f t="shared" si="13"/>
        <v>#DIV/0!</v>
      </c>
      <c r="Z30" s="36" t="e">
        <f t="shared" si="9"/>
        <v>#DIV/0!</v>
      </c>
      <c r="AA30" s="56" t="e">
        <f t="shared" si="10"/>
        <v>#DIV/0!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</row>
    <row r="31" spans="3:116" s="28" customFormat="1" ht="39.75" customHeight="1">
      <c r="C31" s="297"/>
      <c r="D31" s="242" t="s">
        <v>1088</v>
      </c>
      <c r="E31" s="243"/>
      <c r="F31" s="38" t="e">
        <f t="shared" si="11"/>
        <v>#DIV/0!</v>
      </c>
      <c r="G31" s="57" t="e">
        <f t="shared" si="11"/>
        <v>#DIV/0!</v>
      </c>
      <c r="H31" s="38" t="e">
        <f t="shared" si="8"/>
        <v>#DIV/0!</v>
      </c>
      <c r="I31" s="57" t="e">
        <f t="shared" si="8"/>
        <v>#DIV/0!</v>
      </c>
      <c r="J31" s="38" t="e">
        <f t="shared" si="8"/>
        <v>#DIV/0!</v>
      </c>
      <c r="K31" s="57" t="e">
        <f t="shared" si="8"/>
        <v>#DIV/0!</v>
      </c>
      <c r="L31" s="38" t="e">
        <f t="shared" si="8"/>
        <v>#DIV/0!</v>
      </c>
      <c r="M31" s="57" t="e">
        <f t="shared" si="8"/>
        <v>#DIV/0!</v>
      </c>
      <c r="N31" s="38" t="e">
        <f t="shared" si="8"/>
        <v>#DIV/0!</v>
      </c>
      <c r="O31" s="57" t="e">
        <f t="shared" si="8"/>
        <v>#DIV/0!</v>
      </c>
      <c r="P31" s="38" t="e">
        <f t="shared" si="8"/>
        <v>#DIV/0!</v>
      </c>
      <c r="Q31" s="57" t="e">
        <f t="shared" si="8"/>
        <v>#DIV/0!</v>
      </c>
      <c r="R31" s="38" t="e">
        <f t="shared" si="8"/>
        <v>#DIV/0!</v>
      </c>
      <c r="S31" s="57" t="e">
        <f t="shared" si="8"/>
        <v>#DIV/0!</v>
      </c>
      <c r="T31" s="38" t="e">
        <f t="shared" si="8"/>
        <v>#DIV/0!</v>
      </c>
      <c r="U31" s="57" t="e">
        <f t="shared" si="8"/>
        <v>#DIV/0!</v>
      </c>
      <c r="V31" s="38" t="e">
        <f t="shared" si="8"/>
        <v>#DIV/0!</v>
      </c>
      <c r="W31" s="57" t="e">
        <f t="shared" si="8"/>
        <v>#DIV/0!</v>
      </c>
      <c r="X31" s="38" t="e">
        <f t="shared" si="12"/>
        <v>#DIV/0!</v>
      </c>
      <c r="Y31" s="57" t="e">
        <f t="shared" si="13"/>
        <v>#DIV/0!</v>
      </c>
      <c r="Z31" s="38" t="e">
        <f t="shared" si="9"/>
        <v>#DIV/0!</v>
      </c>
      <c r="AA31" s="57" t="e">
        <f t="shared" si="10"/>
        <v>#DIV/0!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</row>
    <row r="32" spans="3:116" s="28" customFormat="1" ht="39.75" customHeight="1" thickBot="1">
      <c r="C32" s="298"/>
      <c r="D32" s="244" t="s">
        <v>1089</v>
      </c>
      <c r="E32" s="245"/>
      <c r="F32" s="39" t="e">
        <f>AB16</f>
        <v>#DIV/0!</v>
      </c>
      <c r="G32" s="58" t="e">
        <f>AC16</f>
        <v>#DIV/0!</v>
      </c>
      <c r="H32" s="39" t="e">
        <f aca="true" t="shared" si="14" ref="H32:W32">AD16</f>
        <v>#DIV/0!</v>
      </c>
      <c r="I32" s="58" t="e">
        <f t="shared" si="14"/>
        <v>#DIV/0!</v>
      </c>
      <c r="J32" s="39" t="e">
        <f t="shared" si="14"/>
        <v>#DIV/0!</v>
      </c>
      <c r="K32" s="58" t="e">
        <f t="shared" si="14"/>
        <v>#DIV/0!</v>
      </c>
      <c r="L32" s="39" t="e">
        <f t="shared" si="14"/>
        <v>#DIV/0!</v>
      </c>
      <c r="M32" s="58" t="e">
        <f t="shared" si="14"/>
        <v>#DIV/0!</v>
      </c>
      <c r="N32" s="39" t="e">
        <f t="shared" si="14"/>
        <v>#DIV/0!</v>
      </c>
      <c r="O32" s="58" t="e">
        <f t="shared" si="14"/>
        <v>#DIV/0!</v>
      </c>
      <c r="P32" s="39" t="e">
        <f t="shared" si="14"/>
        <v>#DIV/0!</v>
      </c>
      <c r="Q32" s="58" t="e">
        <f t="shared" si="14"/>
        <v>#DIV/0!</v>
      </c>
      <c r="R32" s="39" t="e">
        <f t="shared" si="14"/>
        <v>#DIV/0!</v>
      </c>
      <c r="S32" s="58" t="e">
        <f t="shared" si="14"/>
        <v>#DIV/0!</v>
      </c>
      <c r="T32" s="39" t="e">
        <f t="shared" si="14"/>
        <v>#DIV/0!</v>
      </c>
      <c r="U32" s="58" t="e">
        <f t="shared" si="14"/>
        <v>#DIV/0!</v>
      </c>
      <c r="V32" s="39" t="e">
        <f t="shared" si="14"/>
        <v>#DIV/0!</v>
      </c>
      <c r="W32" s="58" t="e">
        <f t="shared" si="14"/>
        <v>#DIV/0!</v>
      </c>
      <c r="X32" s="39" t="e">
        <f>AT16</f>
        <v>#DIV/0!</v>
      </c>
      <c r="Y32" s="58" t="e">
        <f>AU16</f>
        <v>#DIV/0!</v>
      </c>
      <c r="Z32" s="39" t="e">
        <f t="shared" si="9"/>
        <v>#DIV/0!</v>
      </c>
      <c r="AA32" s="58" t="e">
        <f t="shared" si="10"/>
        <v>#DIV/0!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</row>
    <row r="33" spans="4:116" s="28" customFormat="1" ht="12.75">
      <c r="D33" s="3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2:116" s="28" customFormat="1" ht="31.5" customHeight="1"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</row>
    <row r="35" spans="22:116" s="28" customFormat="1" ht="12.75"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</row>
    <row r="36" spans="22:116" s="28" customFormat="1" ht="12.75"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</row>
    <row r="37" spans="22:116" s="28" customFormat="1" ht="12.75"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</row>
    <row r="38" spans="22:116" s="28" customFormat="1" ht="12.75"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</row>
    <row r="39" spans="22:116" s="28" customFormat="1" ht="12.75"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</row>
    <row r="40" spans="22:116" s="28" customFormat="1" ht="12.75"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</row>
    <row r="41" spans="22:116" s="28" customFormat="1" ht="12.75"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</row>
    <row r="42" spans="22:116" s="28" customFormat="1" ht="12.75"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</row>
    <row r="43" spans="22:116" s="28" customFormat="1" ht="12.75"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</row>
    <row r="44" spans="22:116" s="28" customFormat="1" ht="12.75"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</row>
    <row r="45" spans="22:116" s="28" customFormat="1" ht="12.75"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</row>
    <row r="46" spans="22:116" s="28" customFormat="1" ht="12.75"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</row>
    <row r="47" spans="22:116" s="28" customFormat="1" ht="12.75"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</row>
    <row r="48" spans="22:116" s="28" customFormat="1" ht="12.75"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</row>
    <row r="49" spans="22:116" s="28" customFormat="1" ht="12.75"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</row>
    <row r="50" spans="22:116" s="28" customFormat="1" ht="12.75"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</row>
    <row r="51" spans="22:116" s="28" customFormat="1" ht="12.75"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</row>
    <row r="52" spans="22:116" s="28" customFormat="1" ht="12.75"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</row>
    <row r="53" spans="22:116" s="28" customFormat="1" ht="12.75"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</row>
    <row r="54" spans="22:116" s="28" customFormat="1" ht="12.75"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</row>
    <row r="55" spans="22:116" s="28" customFormat="1" ht="12.75"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</row>
    <row r="56" spans="22:116" s="28" customFormat="1" ht="12.75"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</row>
    <row r="57" spans="22:116" s="28" customFormat="1" ht="12.75"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</row>
    <row r="58" spans="22:116" s="28" customFormat="1" ht="12.75"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</row>
    <row r="59" spans="22:116" s="28" customFormat="1" ht="12.75"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</row>
    <row r="60" spans="22:116" s="28" customFormat="1" ht="12.75"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</row>
    <row r="61" spans="22:116" s="28" customFormat="1" ht="12.75"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</row>
    <row r="62" spans="22:116" s="28" customFormat="1" ht="12.75"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</row>
    <row r="63" spans="22:116" s="28" customFormat="1" ht="12.75"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</row>
    <row r="64" spans="22:116" s="28" customFormat="1" ht="12.75"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</row>
    <row r="65" spans="22:116" s="28" customFormat="1" ht="12.75"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</row>
    <row r="66" spans="22:116" s="28" customFormat="1" ht="12.75"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</row>
    <row r="67" spans="22:116" s="28" customFormat="1" ht="12.75"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</row>
    <row r="68" spans="22:116" s="28" customFormat="1" ht="12.75"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</row>
    <row r="69" spans="22:116" s="28" customFormat="1" ht="12.75"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</row>
    <row r="70" spans="22:116" s="28" customFormat="1" ht="12.75"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</row>
    <row r="71" spans="22:116" s="28" customFormat="1" ht="12.75"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</row>
    <row r="72" spans="22:116" s="28" customFormat="1" ht="12.75"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</row>
    <row r="73" spans="22:116" s="28" customFormat="1" ht="12.75"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</row>
    <row r="74" spans="22:116" s="28" customFormat="1" ht="12.75"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</row>
    <row r="75" spans="22:116" s="28" customFormat="1" ht="12.75"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</row>
    <row r="76" spans="22:116" s="28" customFormat="1" ht="12.75"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</row>
    <row r="77" spans="22:116" s="28" customFormat="1" ht="12.75"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</row>
    <row r="78" spans="22:116" s="28" customFormat="1" ht="12.75"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</row>
    <row r="79" spans="22:116" s="28" customFormat="1" ht="12.75"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</row>
    <row r="80" spans="22:116" s="28" customFormat="1" ht="12.75"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</row>
    <row r="81" spans="22:116" s="28" customFormat="1" ht="12.75"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</row>
    <row r="82" spans="22:116" s="28" customFormat="1" ht="12.75"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</row>
    <row r="83" spans="22:116" s="28" customFormat="1" ht="12.75"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</row>
    <row r="84" spans="22:116" s="28" customFormat="1" ht="12.75"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</row>
    <row r="85" spans="22:116" s="28" customFormat="1" ht="12.75"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</row>
    <row r="86" spans="22:116" s="28" customFormat="1" ht="12.75"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</row>
    <row r="87" spans="22:116" s="28" customFormat="1" ht="12.75"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</row>
    <row r="88" spans="22:116" s="28" customFormat="1" ht="12.75"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</row>
    <row r="89" spans="22:116" s="28" customFormat="1" ht="12.75"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</row>
    <row r="90" spans="22:116" s="28" customFormat="1" ht="12.75"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</row>
    <row r="91" spans="22:116" s="28" customFormat="1" ht="12.75"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</row>
    <row r="92" spans="22:116" s="28" customFormat="1" ht="12.75"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</row>
    <row r="93" spans="22:116" s="28" customFormat="1" ht="12.75"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</row>
    <row r="94" spans="22:116" s="28" customFormat="1" ht="12.75"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</row>
    <row r="95" spans="22:116" s="28" customFormat="1" ht="12.75"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</row>
    <row r="96" spans="22:116" s="28" customFormat="1" ht="12.75"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</row>
    <row r="97" spans="22:116" s="28" customFormat="1" ht="12.75"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</row>
    <row r="98" spans="22:116" s="28" customFormat="1" ht="12.75"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</row>
    <row r="99" spans="22:116" s="28" customFormat="1" ht="12.75"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</row>
    <row r="100" spans="22:116" s="28" customFormat="1" ht="12.75"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</row>
    <row r="101" spans="22:116" s="28" customFormat="1" ht="12.75"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</row>
    <row r="102" spans="22:116" s="28" customFormat="1" ht="12.75"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</row>
    <row r="103" spans="22:116" s="28" customFormat="1" ht="12.75"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</row>
    <row r="104" spans="22:116" s="28" customFormat="1" ht="12.75"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</row>
    <row r="105" spans="22:116" s="28" customFormat="1" ht="12.75"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</row>
    <row r="106" spans="22:116" s="28" customFormat="1" ht="12.75"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</row>
    <row r="107" spans="22:116" s="28" customFormat="1" ht="12.75"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</row>
    <row r="108" spans="22:116" s="28" customFormat="1" ht="12.75"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</row>
    <row r="109" spans="22:116" s="28" customFormat="1" ht="12.75"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</row>
    <row r="110" spans="22:116" s="28" customFormat="1" ht="12.75"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</row>
    <row r="111" spans="22:116" s="28" customFormat="1" ht="12.75"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</row>
    <row r="112" spans="22:116" s="28" customFormat="1" ht="12.75"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</row>
    <row r="113" spans="22:116" s="28" customFormat="1" ht="12.75"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</row>
    <row r="114" spans="22:116" s="28" customFormat="1" ht="12.75"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</row>
    <row r="115" spans="22:116" s="28" customFormat="1" ht="12.75"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</row>
    <row r="116" spans="22:116" s="28" customFormat="1" ht="12.75"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</row>
    <row r="117" spans="22:116" s="28" customFormat="1" ht="12.75"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</row>
    <row r="118" spans="22:116" s="28" customFormat="1" ht="12.75"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</row>
    <row r="119" spans="22:116" s="28" customFormat="1" ht="12.75"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</row>
    <row r="120" spans="22:116" s="28" customFormat="1" ht="12.75"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</row>
    <row r="121" spans="22:116" s="28" customFormat="1" ht="12.75"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</row>
    <row r="122" spans="22:116" s="28" customFormat="1" ht="12.75"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</row>
    <row r="123" spans="22:116" s="28" customFormat="1" ht="12.75"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</row>
    <row r="124" spans="22:116" s="28" customFormat="1" ht="12.75"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</row>
    <row r="125" spans="22:116" s="28" customFormat="1" ht="12.75"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</row>
    <row r="126" spans="22:116" s="28" customFormat="1" ht="12.75"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</row>
    <row r="127" spans="22:116" s="28" customFormat="1" ht="12.75"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</row>
    <row r="128" spans="22:116" s="28" customFormat="1" ht="12.75"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</row>
    <row r="129" spans="22:116" s="28" customFormat="1" ht="12.75"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</row>
    <row r="130" spans="22:116" s="28" customFormat="1" ht="12.75"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</row>
    <row r="131" spans="22:116" s="28" customFormat="1" ht="12.75"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</row>
    <row r="132" spans="22:116" s="28" customFormat="1" ht="12.75"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</row>
    <row r="133" spans="22:116" s="28" customFormat="1" ht="12.75"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</row>
    <row r="134" spans="22:116" s="28" customFormat="1" ht="12.75"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</row>
    <row r="135" spans="22:116" s="28" customFormat="1" ht="12.75"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</row>
    <row r="136" spans="22:116" s="28" customFormat="1" ht="12.75"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</row>
    <row r="137" spans="22:116" s="28" customFormat="1" ht="12.75"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</row>
    <row r="138" spans="22:116" s="28" customFormat="1" ht="12.75"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</row>
    <row r="139" spans="22:116" s="28" customFormat="1" ht="12.75"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</row>
    <row r="140" spans="22:116" s="28" customFormat="1" ht="12.75"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</row>
    <row r="141" spans="22:116" s="28" customFormat="1" ht="12.75"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</row>
    <row r="142" spans="22:116" s="28" customFormat="1" ht="12.75"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</row>
    <row r="143" spans="22:116" s="28" customFormat="1" ht="12.75"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</row>
    <row r="144" spans="22:116" s="28" customFormat="1" ht="12.75"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</row>
    <row r="145" spans="22:116" s="28" customFormat="1" ht="12.75"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</row>
    <row r="146" spans="22:116" s="28" customFormat="1" ht="12.75"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</row>
    <row r="147" spans="22:116" s="28" customFormat="1" ht="12.75"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</row>
    <row r="148" spans="22:116" s="28" customFormat="1" ht="12.75"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</row>
    <row r="149" spans="22:116" s="28" customFormat="1" ht="12.75"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</row>
    <row r="150" spans="22:116" s="28" customFormat="1" ht="12.75"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</row>
    <row r="151" spans="22:116" s="28" customFormat="1" ht="12.75"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</row>
    <row r="152" spans="22:116" s="28" customFormat="1" ht="12.75"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</row>
    <row r="153" spans="22:116" s="28" customFormat="1" ht="12.75"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</row>
    <row r="154" spans="22:116" s="28" customFormat="1" ht="12.75"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</row>
    <row r="155" spans="22:116" s="28" customFormat="1" ht="12.75"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</row>
    <row r="156" spans="22:116" s="28" customFormat="1" ht="12.75"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</row>
    <row r="157" spans="22:116" s="28" customFormat="1" ht="12.75"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</row>
    <row r="158" spans="22:116" s="28" customFormat="1" ht="12.75"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</row>
    <row r="159" spans="22:116" s="28" customFormat="1" ht="12.75"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</row>
    <row r="160" spans="22:116" s="28" customFormat="1" ht="12.75"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</row>
    <row r="161" spans="22:116" s="28" customFormat="1" ht="12.75"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</row>
    <row r="162" spans="22:116" s="28" customFormat="1" ht="12.75"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</row>
    <row r="163" spans="22:116" s="28" customFormat="1" ht="12.75"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</row>
    <row r="164" spans="22:116" s="28" customFormat="1" ht="12.75"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</row>
    <row r="165" spans="22:116" s="28" customFormat="1" ht="12.75"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</row>
    <row r="166" spans="22:116" s="28" customFormat="1" ht="12.75"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</row>
    <row r="167" spans="22:116" s="28" customFormat="1" ht="12.75"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</row>
    <row r="168" spans="22:116" s="28" customFormat="1" ht="12.75"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</row>
    <row r="169" spans="22:116" s="28" customFormat="1" ht="12.75"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</row>
    <row r="170" spans="22:116" s="28" customFormat="1" ht="12.75"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</row>
    <row r="171" spans="22:116" s="28" customFormat="1" ht="12.75"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</row>
    <row r="172" spans="22:116" s="28" customFormat="1" ht="12.75"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</row>
    <row r="173" spans="22:116" s="28" customFormat="1" ht="12.75"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</row>
    <row r="174" spans="22:116" s="28" customFormat="1" ht="12.75"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</row>
    <row r="175" spans="22:116" s="28" customFormat="1" ht="12.75"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</row>
    <row r="176" spans="22:116" s="28" customFormat="1" ht="12.75"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</row>
    <row r="177" spans="22:116" s="28" customFormat="1" ht="12.75"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</row>
    <row r="178" spans="22:116" s="28" customFormat="1" ht="12.75"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</row>
    <row r="179" spans="22:116" s="28" customFormat="1" ht="12.75"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</row>
    <row r="180" spans="22:116" s="28" customFormat="1" ht="12.75"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</row>
    <row r="181" spans="22:116" s="28" customFormat="1" ht="12.75"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</row>
    <row r="182" spans="22:116" s="28" customFormat="1" ht="12.75"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</row>
    <row r="183" spans="22:116" s="28" customFormat="1" ht="12.75"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</row>
    <row r="184" spans="22:116" s="28" customFormat="1" ht="12.75"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</row>
    <row r="185" spans="22:116" s="28" customFormat="1" ht="12.75"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</row>
    <row r="186" spans="22:116" s="28" customFormat="1" ht="12.75"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</row>
    <row r="187" spans="22:116" s="28" customFormat="1" ht="12.75"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</row>
    <row r="188" spans="22:116" s="28" customFormat="1" ht="12.75"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</row>
    <row r="189" spans="22:116" s="28" customFormat="1" ht="12.75"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</row>
    <row r="190" spans="22:116" s="28" customFormat="1" ht="12.75"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</row>
    <row r="191" spans="22:116" s="28" customFormat="1" ht="12.75"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</row>
    <row r="192" spans="22:116" s="28" customFormat="1" ht="12.75"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</row>
    <row r="193" spans="22:116" s="28" customFormat="1" ht="12.75"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</row>
    <row r="194" spans="22:116" s="28" customFormat="1" ht="12.75"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</row>
    <row r="195" spans="22:116" s="28" customFormat="1" ht="12.75"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</row>
    <row r="196" spans="22:116" s="28" customFormat="1" ht="12.75"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</row>
    <row r="197" spans="22:116" s="28" customFormat="1" ht="12.75"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</row>
    <row r="198" spans="22:116" s="28" customFormat="1" ht="12.75"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</row>
    <row r="199" spans="22:116" s="28" customFormat="1" ht="12.75"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</row>
    <row r="200" spans="22:116" s="28" customFormat="1" ht="12.75"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</row>
    <row r="201" spans="22:116" s="28" customFormat="1" ht="12.75"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</row>
    <row r="202" spans="22:116" s="28" customFormat="1" ht="12.75"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</row>
    <row r="203" spans="22:116" s="28" customFormat="1" ht="12.75"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</row>
    <row r="204" spans="22:116" s="28" customFormat="1" ht="12.75"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</row>
    <row r="205" spans="22:116" s="28" customFormat="1" ht="12.75"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</row>
    <row r="206" spans="22:116" s="28" customFormat="1" ht="12.75"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</row>
    <row r="207" spans="22:116" s="28" customFormat="1" ht="12.75"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</row>
    <row r="208" spans="22:116" s="28" customFormat="1" ht="12.75"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</row>
    <row r="209" spans="22:116" s="28" customFormat="1" ht="12.75"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</row>
    <row r="210" spans="22:116" s="28" customFormat="1" ht="12.75"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</row>
    <row r="211" spans="22:116" s="28" customFormat="1" ht="12.75"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</row>
    <row r="212" spans="22:116" s="28" customFormat="1" ht="12.75"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</row>
    <row r="213" spans="22:116" s="28" customFormat="1" ht="12.75"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</row>
    <row r="214" spans="22:116" s="28" customFormat="1" ht="12.75"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</row>
    <row r="215" spans="22:116" s="28" customFormat="1" ht="12.75"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</row>
    <row r="216" spans="22:116" s="28" customFormat="1" ht="12.75"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</row>
    <row r="217" spans="22:116" s="28" customFormat="1" ht="12.75"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</row>
    <row r="218" spans="22:116" s="28" customFormat="1" ht="12.75"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</row>
    <row r="219" spans="22:116" s="28" customFormat="1" ht="12.75"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</row>
    <row r="220" spans="22:116" s="28" customFormat="1" ht="12.75"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</row>
    <row r="221" spans="22:116" s="28" customFormat="1" ht="12.75"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</row>
    <row r="222" spans="22:116" s="28" customFormat="1" ht="12.75"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</row>
    <row r="223" spans="22:116" s="28" customFormat="1" ht="12.75"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</row>
    <row r="224" spans="22:116" s="28" customFormat="1" ht="12.75"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</row>
    <row r="225" spans="22:116" s="28" customFormat="1" ht="12.75"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</row>
    <row r="226" spans="22:116" s="28" customFormat="1" ht="12.75"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</row>
    <row r="227" spans="22:116" s="28" customFormat="1" ht="12.75"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</row>
    <row r="228" spans="22:116" s="28" customFormat="1" ht="12.75"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</row>
    <row r="229" spans="22:116" s="28" customFormat="1" ht="12.75"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</row>
    <row r="230" spans="22:116" s="28" customFormat="1" ht="12.75"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</row>
    <row r="231" spans="22:116" s="28" customFormat="1" ht="12.75"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</row>
    <row r="232" spans="22:116" s="28" customFormat="1" ht="12.75"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</row>
    <row r="233" spans="22:116" s="28" customFormat="1" ht="12.75"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</row>
    <row r="234" spans="22:116" s="28" customFormat="1" ht="12.75"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</row>
    <row r="235" spans="22:116" s="28" customFormat="1" ht="12.75"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</row>
    <row r="236" spans="22:116" s="28" customFormat="1" ht="12.75"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</row>
    <row r="237" spans="22:116" s="28" customFormat="1" ht="12.75"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</row>
    <row r="238" spans="22:116" s="28" customFormat="1" ht="12.75"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</row>
    <row r="239" spans="22:116" s="28" customFormat="1" ht="12.75"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</row>
    <row r="240" spans="22:116" s="28" customFormat="1" ht="12.75"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</row>
    <row r="241" spans="22:116" s="28" customFormat="1" ht="12.75"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</row>
    <row r="242" spans="22:116" s="28" customFormat="1" ht="12.75"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</row>
    <row r="243" spans="22:116" s="28" customFormat="1" ht="12.75"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</row>
    <row r="244" spans="22:116" s="28" customFormat="1" ht="12.75"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</row>
    <row r="245" spans="22:116" s="28" customFormat="1" ht="12.75"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</row>
    <row r="246" spans="22:116" s="28" customFormat="1" ht="12.75"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</row>
    <row r="247" spans="22:116" s="28" customFormat="1" ht="12.75"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</row>
    <row r="248" spans="22:116" s="28" customFormat="1" ht="12.75"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</row>
    <row r="249" spans="22:116" s="28" customFormat="1" ht="12.75"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</row>
    <row r="250" spans="22:116" s="28" customFormat="1" ht="12.75"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</row>
    <row r="251" spans="22:116" s="28" customFormat="1" ht="12.75"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</row>
    <row r="252" spans="22:116" s="28" customFormat="1" ht="12.75"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</row>
    <row r="253" spans="22:116" s="28" customFormat="1" ht="12.75"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</row>
    <row r="254" spans="22:116" s="28" customFormat="1" ht="12.75"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</row>
    <row r="255" spans="22:116" s="28" customFormat="1" ht="12.75"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</row>
    <row r="256" spans="22:116" s="28" customFormat="1" ht="12.75"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</row>
    <row r="257" spans="22:116" s="28" customFormat="1" ht="12.75"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</row>
    <row r="258" spans="22:116" s="28" customFormat="1" ht="12.75"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</row>
    <row r="259" spans="22:116" s="28" customFormat="1" ht="12.75"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</row>
    <row r="260" spans="22:116" s="28" customFormat="1" ht="12.75"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</row>
    <row r="261" spans="22:116" s="28" customFormat="1" ht="12.75"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</row>
    <row r="262" spans="22:116" s="28" customFormat="1" ht="12.75"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</row>
    <row r="263" spans="22:116" s="28" customFormat="1" ht="12.75"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</row>
    <row r="264" spans="22:116" s="28" customFormat="1" ht="12.75"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</row>
    <row r="265" spans="22:116" s="28" customFormat="1" ht="12.75"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</row>
    <row r="266" spans="22:116" s="28" customFormat="1" ht="12.75"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</row>
    <row r="267" spans="22:116" s="28" customFormat="1" ht="12.75"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</row>
    <row r="268" spans="22:116" s="28" customFormat="1" ht="12.75"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</row>
    <row r="269" spans="22:116" s="28" customFormat="1" ht="12.75"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</row>
    <row r="270" spans="22:116" s="28" customFormat="1" ht="12.75"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</row>
    <row r="271" spans="22:116" s="28" customFormat="1" ht="12.75"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</row>
    <row r="272" spans="22:116" s="28" customFormat="1" ht="12.75"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</row>
    <row r="273" spans="22:116" s="28" customFormat="1" ht="12.75"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</row>
    <row r="274" spans="22:116" s="28" customFormat="1" ht="12.75"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</row>
    <row r="275" spans="22:116" s="28" customFormat="1" ht="12.75"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</row>
    <row r="276" spans="22:116" s="28" customFormat="1" ht="12.75"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</row>
    <row r="277" spans="22:116" s="28" customFormat="1" ht="12.75"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</row>
    <row r="278" spans="22:116" s="28" customFormat="1" ht="12.75"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</row>
    <row r="279" spans="22:116" s="28" customFormat="1" ht="12.75"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</row>
    <row r="280" spans="22:116" s="28" customFormat="1" ht="12.75"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</row>
    <row r="281" spans="22:116" s="28" customFormat="1" ht="12.75"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</row>
    <row r="282" spans="22:116" s="28" customFormat="1" ht="12.75"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</row>
    <row r="283" spans="22:116" s="28" customFormat="1" ht="12.75"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</row>
    <row r="284" spans="22:116" s="28" customFormat="1" ht="12.75"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</row>
    <row r="285" spans="22:116" s="28" customFormat="1" ht="12.75"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</row>
    <row r="286" spans="22:116" s="28" customFormat="1" ht="12.75"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</row>
    <row r="287" spans="22:116" s="28" customFormat="1" ht="12.75"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</row>
    <row r="288" spans="22:116" s="28" customFormat="1" ht="12.75"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</row>
    <row r="289" spans="22:116" s="28" customFormat="1" ht="12.75"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</row>
    <row r="290" spans="22:116" s="28" customFormat="1" ht="12.75"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</row>
    <row r="291" spans="22:116" s="28" customFormat="1" ht="12.75"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</row>
    <row r="292" spans="22:116" s="28" customFormat="1" ht="12.75"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</row>
    <row r="293" spans="22:116" s="28" customFormat="1" ht="12.75"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</row>
    <row r="294" spans="22:116" s="28" customFormat="1" ht="12.75"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</row>
    <row r="295" spans="22:116" s="28" customFormat="1" ht="12.75"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</row>
    <row r="296" spans="22:116" s="28" customFormat="1" ht="12.75"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</row>
    <row r="297" spans="22:116" s="28" customFormat="1" ht="12.75"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</row>
    <row r="298" spans="22:116" s="28" customFormat="1" ht="12.75"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</row>
    <row r="299" spans="22:116" s="28" customFormat="1" ht="12.75"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</row>
    <row r="300" spans="22:116" s="28" customFormat="1" ht="12.75"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</row>
    <row r="301" spans="22:116" s="28" customFormat="1" ht="12.75"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</row>
    <row r="302" spans="22:116" s="28" customFormat="1" ht="12.75"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</row>
    <row r="303" spans="22:116" s="28" customFormat="1" ht="12.75"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</row>
    <row r="304" spans="22:116" s="28" customFormat="1" ht="12.75"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</row>
    <row r="305" spans="22:116" s="28" customFormat="1" ht="12.75"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</row>
    <row r="306" spans="22:116" s="28" customFormat="1" ht="12.75"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</row>
    <row r="307" spans="22:116" s="28" customFormat="1" ht="12.75"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</row>
    <row r="308" spans="22:116" s="28" customFormat="1" ht="12.75"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</row>
    <row r="309" spans="22:116" s="28" customFormat="1" ht="12.75"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</row>
    <row r="310" spans="22:116" s="28" customFormat="1" ht="12.75"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</row>
    <row r="311" spans="22:116" s="28" customFormat="1" ht="12.75"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</row>
    <row r="312" spans="22:116" s="28" customFormat="1" ht="12.75"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</row>
    <row r="313" spans="22:116" s="28" customFormat="1" ht="12.75"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</row>
    <row r="314" spans="22:116" s="28" customFormat="1" ht="12.75"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</row>
    <row r="315" spans="22:116" s="28" customFormat="1" ht="12.75"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</row>
    <row r="316" spans="22:116" s="28" customFormat="1" ht="12.75"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</row>
    <row r="317" spans="22:116" s="28" customFormat="1" ht="12.75"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</row>
    <row r="318" spans="22:116" s="28" customFormat="1" ht="12.75"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</row>
    <row r="319" spans="22:116" s="28" customFormat="1" ht="12.75"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</row>
    <row r="320" spans="22:116" s="28" customFormat="1" ht="12.75"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</row>
    <row r="321" spans="22:116" s="28" customFormat="1" ht="12.75"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</row>
    <row r="322" spans="22:116" s="28" customFormat="1" ht="12.75"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</row>
    <row r="323" spans="22:116" s="28" customFormat="1" ht="12.75"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</row>
    <row r="324" spans="22:116" s="28" customFormat="1" ht="12.75"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</row>
    <row r="325" spans="22:116" s="28" customFormat="1" ht="12.75"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</row>
    <row r="326" spans="22:116" s="28" customFormat="1" ht="12.75"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</row>
    <row r="327" spans="22:116" s="28" customFormat="1" ht="12.75"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</row>
    <row r="328" spans="22:116" s="28" customFormat="1" ht="12.75"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</row>
    <row r="329" spans="22:116" s="28" customFormat="1" ht="12.75"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</row>
    <row r="330" spans="22:116" s="28" customFormat="1" ht="12.75"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</row>
    <row r="331" spans="22:116" s="28" customFormat="1" ht="12.75"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</row>
    <row r="332" spans="22:116" s="28" customFormat="1" ht="12.75"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</row>
    <row r="333" spans="22:116" s="28" customFormat="1" ht="12.75"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</row>
    <row r="334" spans="22:116" s="28" customFormat="1" ht="12.75"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</row>
    <row r="335" spans="22:116" s="28" customFormat="1" ht="12.75"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</row>
    <row r="336" spans="22:116" s="28" customFormat="1" ht="12.75"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</row>
    <row r="337" spans="22:116" s="28" customFormat="1" ht="12.75"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</row>
    <row r="338" spans="22:116" s="28" customFormat="1" ht="12.75"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</row>
    <row r="339" spans="22:116" s="28" customFormat="1" ht="12.75"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</row>
    <row r="340" spans="22:116" s="28" customFormat="1" ht="12.75"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</row>
    <row r="341" spans="22:116" s="28" customFormat="1" ht="12.75"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</row>
    <row r="342" spans="22:116" s="28" customFormat="1" ht="12.75"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</row>
    <row r="343" spans="22:116" s="28" customFormat="1" ht="12.75"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</row>
    <row r="344" spans="22:116" s="28" customFormat="1" ht="12.75"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</row>
    <row r="345" spans="22:116" s="28" customFormat="1" ht="12.75"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</row>
    <row r="346" spans="22:116" s="28" customFormat="1" ht="12.75"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</row>
    <row r="347" spans="22:116" s="28" customFormat="1" ht="12.75"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</row>
    <row r="348" spans="22:116" s="28" customFormat="1" ht="12.75"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</row>
    <row r="349" spans="22:116" s="28" customFormat="1" ht="12.75"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</row>
    <row r="350" spans="22:116" s="28" customFormat="1" ht="12.75"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</row>
    <row r="351" spans="22:116" s="28" customFormat="1" ht="12.75"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</row>
    <row r="352" spans="22:116" s="28" customFormat="1" ht="12.75"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</row>
    <row r="353" spans="22:116" s="28" customFormat="1" ht="12.75"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</row>
    <row r="354" spans="22:116" s="28" customFormat="1" ht="12.75"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</row>
    <row r="355" spans="22:116" s="28" customFormat="1" ht="12.75"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</row>
    <row r="356" spans="22:116" s="28" customFormat="1" ht="12.75"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</row>
    <row r="357" spans="22:116" s="28" customFormat="1" ht="12.75"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</row>
    <row r="358" spans="22:116" s="28" customFormat="1" ht="12.75"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</row>
    <row r="359" spans="22:116" s="28" customFormat="1" ht="12.75"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</row>
    <row r="360" spans="22:116" s="28" customFormat="1" ht="12.75"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</row>
    <row r="361" spans="22:116" s="28" customFormat="1" ht="12.75"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</row>
    <row r="362" spans="22:116" s="28" customFormat="1" ht="12.75"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</row>
    <row r="363" spans="22:116" s="28" customFormat="1" ht="12.75"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</row>
    <row r="364" spans="22:116" s="28" customFormat="1" ht="12.75"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</row>
    <row r="365" spans="22:116" s="28" customFormat="1" ht="12.75"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</row>
    <row r="366" spans="22:116" s="28" customFormat="1" ht="12.75"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</row>
    <row r="367" spans="22:116" s="28" customFormat="1" ht="12.75"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</row>
    <row r="368" spans="22:116" s="28" customFormat="1" ht="12.75"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</row>
    <row r="369" spans="22:116" s="28" customFormat="1" ht="12.75"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</row>
    <row r="370" spans="22:116" s="28" customFormat="1" ht="12.75"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</row>
    <row r="371" spans="22:116" s="28" customFormat="1" ht="12.75"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</row>
    <row r="372" spans="22:116" s="28" customFormat="1" ht="12.75"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</row>
    <row r="373" spans="22:116" s="28" customFormat="1" ht="12.75"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</row>
    <row r="374" spans="22:116" s="28" customFormat="1" ht="12.75"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</row>
    <row r="375" spans="22:116" s="28" customFormat="1" ht="12.75"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</row>
    <row r="376" spans="22:116" s="28" customFormat="1" ht="12.75"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</row>
    <row r="377" spans="22:116" s="28" customFormat="1" ht="12.75"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</row>
    <row r="378" spans="22:116" s="28" customFormat="1" ht="12.75"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</row>
    <row r="379" spans="22:116" s="28" customFormat="1" ht="12.75"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</row>
    <row r="380" spans="22:116" s="28" customFormat="1" ht="12.75"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</row>
    <row r="381" spans="22:116" s="28" customFormat="1" ht="12.75"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</row>
    <row r="382" spans="22:116" s="28" customFormat="1" ht="12.75"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</row>
    <row r="383" spans="22:116" s="28" customFormat="1" ht="12.75"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</row>
    <row r="384" spans="22:116" s="28" customFormat="1" ht="12.75"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</row>
    <row r="385" spans="22:116" s="28" customFormat="1" ht="12.75"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</row>
    <row r="386" spans="22:116" s="28" customFormat="1" ht="12.75"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</row>
    <row r="387" spans="22:116" s="28" customFormat="1" ht="12.75"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</row>
    <row r="388" spans="22:116" s="28" customFormat="1" ht="12.75"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</row>
    <row r="389" spans="22:116" s="28" customFormat="1" ht="12.75"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</row>
    <row r="390" spans="22:116" s="28" customFormat="1" ht="12.75"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</row>
    <row r="391" spans="22:116" s="28" customFormat="1" ht="12.75"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</row>
    <row r="392" spans="22:116" s="28" customFormat="1" ht="12.75"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</row>
    <row r="393" spans="22:116" s="28" customFormat="1" ht="12.75"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</row>
    <row r="394" spans="22:116" s="28" customFormat="1" ht="12.75"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</row>
    <row r="395" spans="22:116" s="28" customFormat="1" ht="12.75"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</row>
    <row r="396" spans="22:116" s="28" customFormat="1" ht="12.75"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</row>
    <row r="397" spans="22:116" s="28" customFormat="1" ht="12.75"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</row>
    <row r="398" spans="22:116" s="28" customFormat="1" ht="12.75"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</row>
    <row r="399" spans="22:116" s="28" customFormat="1" ht="12.75"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</row>
    <row r="400" spans="22:116" s="28" customFormat="1" ht="12.75"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</row>
    <row r="401" spans="22:116" s="28" customFormat="1" ht="12.75"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</row>
    <row r="402" spans="22:116" s="28" customFormat="1" ht="12.75"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</row>
    <row r="403" spans="22:116" s="28" customFormat="1" ht="12.75"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</row>
    <row r="404" spans="22:116" s="28" customFormat="1" ht="12.75"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</row>
    <row r="405" spans="22:116" s="28" customFormat="1" ht="12.75"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</row>
    <row r="406" spans="22:116" s="28" customFormat="1" ht="12.75"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</row>
    <row r="407" spans="22:116" s="28" customFormat="1" ht="12.75"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</row>
    <row r="408" spans="22:116" s="28" customFormat="1" ht="12.75"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</row>
    <row r="409" spans="22:116" s="28" customFormat="1" ht="12.75"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</row>
    <row r="410" spans="22:116" s="28" customFormat="1" ht="12.75"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</row>
    <row r="411" spans="22:116" s="28" customFormat="1" ht="12.75"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</row>
    <row r="412" spans="22:116" s="28" customFormat="1" ht="12.75"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</row>
    <row r="413" spans="22:116" s="28" customFormat="1" ht="12.75"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</row>
    <row r="414" spans="22:116" s="28" customFormat="1" ht="12.75"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</row>
    <row r="415" spans="22:116" s="28" customFormat="1" ht="12.75"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</row>
    <row r="416" spans="22:116" s="28" customFormat="1" ht="12.75"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</row>
    <row r="417" spans="22:116" s="28" customFormat="1" ht="12.75"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</row>
    <row r="418" spans="22:116" s="28" customFormat="1" ht="12.75"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</row>
    <row r="419" spans="22:116" s="28" customFormat="1" ht="12.75"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</row>
    <row r="420" spans="22:116" s="28" customFormat="1" ht="12.75"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</row>
    <row r="421" spans="22:116" s="28" customFormat="1" ht="12.75"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</row>
    <row r="422" spans="22:116" s="28" customFormat="1" ht="12.75"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</row>
    <row r="423" spans="22:116" s="28" customFormat="1" ht="12.75"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</row>
    <row r="424" spans="22:116" s="28" customFormat="1" ht="12.75"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</row>
    <row r="425" spans="22:116" s="28" customFormat="1" ht="12.75"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</row>
    <row r="426" spans="22:116" s="28" customFormat="1" ht="12.75"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</row>
    <row r="427" spans="22:116" s="28" customFormat="1" ht="12.75"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</row>
    <row r="428" spans="22:116" s="28" customFormat="1" ht="12.75"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</row>
    <row r="429" spans="22:116" s="28" customFormat="1" ht="12.75"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</row>
    <row r="430" spans="22:116" s="28" customFormat="1" ht="12.75"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</row>
    <row r="431" spans="22:116" s="28" customFormat="1" ht="12.75"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</row>
    <row r="432" spans="22:116" s="28" customFormat="1" ht="12.75"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</row>
    <row r="433" spans="22:116" s="28" customFormat="1" ht="12.75"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</row>
    <row r="434" spans="22:116" s="28" customFormat="1" ht="12.75"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</row>
    <row r="435" spans="22:116" s="28" customFormat="1" ht="12.75"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</row>
    <row r="436" spans="22:116" s="28" customFormat="1" ht="12.75"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</row>
    <row r="437" spans="22:116" s="28" customFormat="1" ht="12.75"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</row>
    <row r="438" spans="22:116" s="28" customFormat="1" ht="12.75"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</row>
    <row r="439" spans="22:116" s="28" customFormat="1" ht="12.75"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</row>
    <row r="440" spans="22:116" s="28" customFormat="1" ht="12.75"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</row>
    <row r="441" spans="22:116" s="28" customFormat="1" ht="12.75"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</row>
    <row r="442" spans="22:116" s="28" customFormat="1" ht="12.75"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</row>
    <row r="443" spans="22:116" s="28" customFormat="1" ht="12.75"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</row>
    <row r="444" spans="22:116" s="28" customFormat="1" ht="12.75"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</row>
    <row r="445" spans="22:116" s="28" customFormat="1" ht="12.75"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</row>
    <row r="446" spans="22:116" s="28" customFormat="1" ht="12.75"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</row>
    <row r="447" spans="22:116" s="28" customFormat="1" ht="12.75"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</row>
    <row r="448" spans="22:116" s="28" customFormat="1" ht="12.75"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</row>
    <row r="449" spans="22:116" s="28" customFormat="1" ht="12.75"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</row>
    <row r="450" spans="22:116" s="28" customFormat="1" ht="12.75"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</row>
    <row r="451" spans="22:116" s="28" customFormat="1" ht="12.75"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</row>
    <row r="452" spans="22:116" s="28" customFormat="1" ht="12.75"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</row>
    <row r="453" spans="22:116" s="28" customFormat="1" ht="12.75"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</row>
    <row r="454" spans="22:116" s="28" customFormat="1" ht="12.75"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</row>
    <row r="455" spans="22:116" s="28" customFormat="1" ht="12.75"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</row>
    <row r="456" spans="22:116" s="28" customFormat="1" ht="12.75"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</row>
    <row r="457" spans="22:116" s="28" customFormat="1" ht="12.75"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</row>
    <row r="458" spans="22:116" s="28" customFormat="1" ht="12.75"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</row>
    <row r="459" spans="22:116" s="28" customFormat="1" ht="12.75"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</row>
    <row r="460" spans="22:116" s="28" customFormat="1" ht="12.75"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</row>
    <row r="461" spans="22:116" s="28" customFormat="1" ht="12.75"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</row>
    <row r="462" spans="22:116" s="28" customFormat="1" ht="12.75"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</row>
    <row r="463" spans="22:116" s="28" customFormat="1" ht="12.75"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</row>
    <row r="464" spans="22:116" s="28" customFormat="1" ht="12.75"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</row>
    <row r="465" spans="22:116" s="28" customFormat="1" ht="12.75"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</row>
    <row r="466" spans="22:116" s="28" customFormat="1" ht="12.75"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</row>
    <row r="467" spans="22:116" s="28" customFormat="1" ht="12.75"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</row>
    <row r="468" spans="22:116" s="28" customFormat="1" ht="12.75"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</row>
    <row r="469" spans="22:116" s="28" customFormat="1" ht="12.75"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</row>
    <row r="470" spans="22:116" s="28" customFormat="1" ht="12.75"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</row>
    <row r="471" spans="22:116" s="28" customFormat="1" ht="12.75"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</row>
    <row r="472" spans="22:116" s="28" customFormat="1" ht="12.75"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</row>
    <row r="473" spans="22:116" s="28" customFormat="1" ht="12.75"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</row>
    <row r="474" spans="22:116" s="28" customFormat="1" ht="12.75"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</row>
    <row r="475" spans="22:116" s="28" customFormat="1" ht="12.75"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</row>
    <row r="476" spans="22:116" s="28" customFormat="1" ht="12.75"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</row>
    <row r="477" spans="22:116" s="28" customFormat="1" ht="12.75"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</row>
    <row r="478" spans="22:116" s="28" customFormat="1" ht="12.75"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</row>
    <row r="479" spans="22:116" s="28" customFormat="1" ht="12.75"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</row>
    <row r="480" spans="22:116" s="28" customFormat="1" ht="12.75"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</row>
    <row r="481" spans="22:116" s="28" customFormat="1" ht="12.75"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</row>
    <row r="482" spans="22:116" s="28" customFormat="1" ht="12.75"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</row>
    <row r="483" spans="22:116" s="28" customFormat="1" ht="12.75"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</row>
    <row r="484" spans="22:116" s="28" customFormat="1" ht="12.75"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</row>
    <row r="485" spans="22:116" s="28" customFormat="1" ht="12.75"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</row>
    <row r="486" spans="22:116" s="28" customFormat="1" ht="12.75"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</row>
    <row r="487" spans="22:116" s="28" customFormat="1" ht="12.75"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</row>
    <row r="488" spans="22:116" s="28" customFormat="1" ht="12.75"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</row>
    <row r="489" spans="22:116" s="28" customFormat="1" ht="12.75"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</row>
    <row r="490" spans="22:116" s="28" customFormat="1" ht="12.75"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</row>
    <row r="491" spans="22:116" s="28" customFormat="1" ht="12.75"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</row>
    <row r="492" spans="22:116" s="28" customFormat="1" ht="12.75"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</row>
    <row r="493" spans="22:116" s="28" customFormat="1" ht="12.75"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</row>
    <row r="494" spans="22:116" s="28" customFormat="1" ht="12.75"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</row>
    <row r="495" spans="22:116" s="28" customFormat="1" ht="12.75"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</row>
    <row r="496" spans="22:116" s="28" customFormat="1" ht="12.75"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</row>
    <row r="497" spans="22:116" s="28" customFormat="1" ht="12.75"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</row>
    <row r="498" spans="22:116" s="28" customFormat="1" ht="12.75"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</row>
    <row r="499" spans="22:116" s="28" customFormat="1" ht="12.75"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</row>
    <row r="500" spans="22:116" s="28" customFormat="1" ht="12.75"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</row>
    <row r="501" spans="22:116" s="28" customFormat="1" ht="12.75"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</row>
    <row r="502" spans="22:116" s="28" customFormat="1" ht="12.75"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</row>
    <row r="503" spans="22:116" s="28" customFormat="1" ht="12.75"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</row>
    <row r="504" spans="22:116" s="28" customFormat="1" ht="12.75"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</row>
    <row r="505" spans="22:116" s="28" customFormat="1" ht="12.75"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</row>
    <row r="506" spans="22:116" s="28" customFormat="1" ht="12.75"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</row>
    <row r="507" spans="22:116" s="28" customFormat="1" ht="12.75"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</row>
    <row r="508" spans="22:116" s="28" customFormat="1" ht="12.75"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</row>
    <row r="509" spans="22:116" s="28" customFormat="1" ht="12.75"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</row>
    <row r="510" spans="22:116" s="28" customFormat="1" ht="12.75"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</row>
    <row r="511" spans="22:116" s="28" customFormat="1" ht="12.75"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</row>
    <row r="512" spans="22:116" s="28" customFormat="1" ht="12.75"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</row>
    <row r="513" spans="22:116" s="28" customFormat="1" ht="12.75"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</row>
    <row r="514" spans="22:116" s="28" customFormat="1" ht="12.75"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</row>
    <row r="515" spans="22:116" s="28" customFormat="1" ht="12.75"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</row>
    <row r="516" spans="22:116" s="28" customFormat="1" ht="12.75"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</row>
    <row r="517" spans="22:116" s="28" customFormat="1" ht="12.75"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</row>
    <row r="518" spans="22:116" s="28" customFormat="1" ht="12.75"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</row>
    <row r="519" spans="22:116" s="28" customFormat="1" ht="12.75"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</row>
    <row r="520" spans="22:116" s="28" customFormat="1" ht="12.75"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</row>
    <row r="521" spans="22:116" s="28" customFormat="1" ht="12.75"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</row>
    <row r="522" spans="22:116" s="28" customFormat="1" ht="12.75"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</row>
    <row r="523" spans="22:116" s="28" customFormat="1" ht="12.75"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</row>
    <row r="524" spans="22:116" s="28" customFormat="1" ht="12.75"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</row>
    <row r="525" spans="22:116" s="28" customFormat="1" ht="12.75"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</row>
    <row r="526" spans="22:116" s="28" customFormat="1" ht="12.75"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</row>
    <row r="527" spans="22:116" s="28" customFormat="1" ht="12.75"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</row>
    <row r="528" spans="22:116" s="28" customFormat="1" ht="12.75"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</row>
    <row r="529" spans="22:116" s="28" customFormat="1" ht="12.75"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</row>
    <row r="530" spans="22:116" s="28" customFormat="1" ht="12.75"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</row>
    <row r="531" spans="22:116" s="28" customFormat="1" ht="12.75"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</row>
    <row r="532" spans="22:116" s="28" customFormat="1" ht="12.75"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</row>
    <row r="533" spans="22:116" s="28" customFormat="1" ht="12.75"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</row>
    <row r="534" spans="22:116" s="28" customFormat="1" ht="12.75"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</row>
    <row r="535" spans="22:116" s="28" customFormat="1" ht="12.75"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</row>
    <row r="536" spans="22:116" s="28" customFormat="1" ht="12.75"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</row>
    <row r="537" spans="22:116" s="28" customFormat="1" ht="12.75"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</row>
    <row r="538" spans="22:116" s="28" customFormat="1" ht="12.75"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</row>
    <row r="539" spans="22:116" s="28" customFormat="1" ht="12.75"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</row>
    <row r="540" spans="22:116" s="28" customFormat="1" ht="12.75"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</row>
    <row r="541" spans="22:116" s="28" customFormat="1" ht="12.75"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</row>
    <row r="542" spans="22:116" s="28" customFormat="1" ht="12.75"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</row>
    <row r="543" spans="22:116" s="28" customFormat="1" ht="12.75"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</row>
    <row r="544" spans="22:116" s="28" customFormat="1" ht="12.75"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</row>
    <row r="545" spans="22:116" s="28" customFormat="1" ht="12.75"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</row>
    <row r="546" spans="22:116" s="28" customFormat="1" ht="12.75"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</row>
    <row r="547" spans="22:116" s="28" customFormat="1" ht="12.75"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</row>
    <row r="548" spans="22:116" s="28" customFormat="1" ht="12.75"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</row>
    <row r="549" spans="22:116" s="28" customFormat="1" ht="12.75"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</row>
    <row r="550" spans="22:116" s="28" customFormat="1" ht="12.75"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</row>
    <row r="551" spans="22:116" s="28" customFormat="1" ht="12.75"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</row>
    <row r="552" spans="22:116" s="28" customFormat="1" ht="12.75"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</row>
    <row r="553" spans="22:116" s="28" customFormat="1" ht="12.75"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</row>
    <row r="554" spans="22:116" s="28" customFormat="1" ht="12.75"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</row>
    <row r="555" spans="22:116" s="28" customFormat="1" ht="12.75"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</row>
    <row r="556" spans="22:116" s="28" customFormat="1" ht="12.75"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</row>
    <row r="557" spans="22:116" s="28" customFormat="1" ht="12.75"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</row>
    <row r="558" spans="22:116" s="28" customFormat="1" ht="12.75"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</row>
    <row r="559" spans="22:116" s="28" customFormat="1" ht="12.75"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</row>
    <row r="560" spans="22:116" s="28" customFormat="1" ht="12.75"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</row>
    <row r="561" spans="22:116" s="28" customFormat="1" ht="12.75"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</row>
    <row r="562" spans="22:116" s="28" customFormat="1" ht="12.75"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</row>
    <row r="563" spans="22:116" s="28" customFormat="1" ht="12.75"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</row>
    <row r="564" spans="22:116" s="28" customFormat="1" ht="12.75"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</row>
    <row r="565" spans="22:116" s="28" customFormat="1" ht="12.75"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</row>
    <row r="566" spans="22:116" s="28" customFormat="1" ht="12.75"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</row>
    <row r="567" spans="22:116" s="28" customFormat="1" ht="12.75"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</row>
    <row r="568" spans="22:116" s="28" customFormat="1" ht="12.75"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</row>
    <row r="569" spans="22:116" s="28" customFormat="1" ht="12.75"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</row>
    <row r="570" spans="22:116" s="28" customFormat="1" ht="12.75"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</row>
    <row r="571" spans="22:116" s="28" customFormat="1" ht="12.75"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</row>
    <row r="572" spans="22:116" s="28" customFormat="1" ht="12.75"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</row>
    <row r="573" spans="22:116" s="28" customFormat="1" ht="12.75"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</row>
    <row r="574" spans="22:116" s="28" customFormat="1" ht="12.75"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</row>
    <row r="575" spans="22:116" s="28" customFormat="1" ht="12.75"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</row>
    <row r="576" spans="22:116" s="28" customFormat="1" ht="12.75"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</row>
    <row r="577" spans="22:116" s="28" customFormat="1" ht="12.75"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</row>
    <row r="578" spans="22:116" s="28" customFormat="1" ht="12.75"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</row>
    <row r="579" spans="22:116" s="28" customFormat="1" ht="12.75"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</row>
    <row r="580" spans="22:116" s="28" customFormat="1" ht="12.75"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</row>
    <row r="581" spans="22:116" s="28" customFormat="1" ht="12.75"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</row>
    <row r="582" spans="22:116" s="28" customFormat="1" ht="12.75"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</row>
    <row r="583" spans="22:116" s="28" customFormat="1" ht="12.75"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</row>
    <row r="584" spans="22:116" s="28" customFormat="1" ht="12.75"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</row>
    <row r="585" spans="22:116" s="28" customFormat="1" ht="12.75"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</row>
    <row r="586" spans="22:116" s="28" customFormat="1" ht="12.75"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</row>
    <row r="587" spans="22:116" s="28" customFormat="1" ht="12.75"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</row>
    <row r="588" spans="22:116" s="28" customFormat="1" ht="12.75"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</row>
    <row r="589" spans="22:116" s="28" customFormat="1" ht="12.75"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</row>
    <row r="590" spans="22:116" s="28" customFormat="1" ht="12.75"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</row>
    <row r="591" spans="22:116" s="28" customFormat="1" ht="12.75"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</row>
    <row r="592" spans="22:116" s="28" customFormat="1" ht="12.75"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</row>
    <row r="593" spans="22:116" s="28" customFormat="1" ht="12.75"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</row>
    <row r="594" spans="22:116" s="28" customFormat="1" ht="12.75"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</row>
    <row r="595" spans="22:116" s="28" customFormat="1" ht="12.75"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</row>
    <row r="596" spans="22:116" s="28" customFormat="1" ht="12.75"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</row>
    <row r="597" spans="22:116" s="28" customFormat="1" ht="12.75"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</row>
    <row r="598" spans="22:116" s="28" customFormat="1" ht="12.75"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</row>
    <row r="599" spans="22:116" s="28" customFormat="1" ht="12.75"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</row>
    <row r="600" spans="22:116" s="28" customFormat="1" ht="12.75"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</row>
    <row r="601" spans="22:116" s="28" customFormat="1" ht="12.75"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</row>
    <row r="602" spans="22:116" s="28" customFormat="1" ht="12.75"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</row>
    <row r="603" spans="22:116" s="28" customFormat="1" ht="12.75"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</row>
    <row r="604" spans="22:116" s="28" customFormat="1" ht="12.75"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</row>
    <row r="605" spans="22:116" s="28" customFormat="1" ht="12.75"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</row>
    <row r="606" spans="22:116" s="28" customFormat="1" ht="12.75"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</row>
    <row r="607" spans="22:116" s="28" customFormat="1" ht="12.75"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</row>
    <row r="608" spans="22:116" s="28" customFormat="1" ht="12.75"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</row>
    <row r="609" spans="22:116" s="28" customFormat="1" ht="12.75"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</row>
    <row r="610" spans="22:116" s="28" customFormat="1" ht="12.75"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</row>
    <row r="611" spans="22:116" s="28" customFormat="1" ht="12.75"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</row>
    <row r="612" spans="22:116" s="28" customFormat="1" ht="12.75"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</row>
    <row r="613" spans="22:116" s="28" customFormat="1" ht="12.75"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</row>
    <row r="614" spans="22:116" s="28" customFormat="1" ht="12.75"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</row>
    <row r="615" spans="22:116" s="28" customFormat="1" ht="12.75"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</row>
    <row r="616" spans="22:116" s="28" customFormat="1" ht="12.75"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</row>
    <row r="617" spans="22:116" s="28" customFormat="1" ht="12.75"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</row>
    <row r="618" spans="22:116" s="28" customFormat="1" ht="12.75"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</row>
    <row r="619" spans="22:116" s="28" customFormat="1" ht="12.75"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</row>
    <row r="620" spans="22:116" s="28" customFormat="1" ht="12.75"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</row>
    <row r="621" spans="22:116" s="28" customFormat="1" ht="12.75"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</row>
    <row r="622" spans="22:116" s="28" customFormat="1" ht="12.75"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</row>
    <row r="623" spans="22:116" s="28" customFormat="1" ht="12.75"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</row>
    <row r="624" spans="22:116" s="28" customFormat="1" ht="12.75"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</row>
    <row r="625" spans="22:116" s="28" customFormat="1" ht="12.75"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</row>
    <row r="626" spans="22:116" s="28" customFormat="1" ht="12.75"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</row>
    <row r="627" spans="22:116" s="28" customFormat="1" ht="12.75"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</row>
    <row r="628" spans="22:116" s="28" customFormat="1" ht="12.75"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</row>
    <row r="629" spans="22:116" s="28" customFormat="1" ht="12.75"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</row>
    <row r="630" spans="22:116" s="28" customFormat="1" ht="12.75"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</row>
    <row r="631" spans="22:116" s="28" customFormat="1" ht="12.75"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</row>
    <row r="632" spans="22:116" s="28" customFormat="1" ht="12.75"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</row>
    <row r="633" spans="22:116" s="28" customFormat="1" ht="12.75"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</row>
    <row r="634" spans="22:116" s="28" customFormat="1" ht="12.75"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</row>
    <row r="635" spans="22:116" s="28" customFormat="1" ht="12.75"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</row>
    <row r="636" spans="22:116" s="28" customFormat="1" ht="12.75"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</row>
    <row r="637" spans="22:116" s="28" customFormat="1" ht="12.75"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</row>
    <row r="638" spans="22:116" s="28" customFormat="1" ht="12.75"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</row>
    <row r="639" spans="22:116" s="28" customFormat="1" ht="12.75"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</row>
    <row r="640" spans="22:116" s="28" customFormat="1" ht="12.75"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</row>
    <row r="641" spans="22:116" s="28" customFormat="1" ht="12.75"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</row>
    <row r="642" spans="22:116" s="28" customFormat="1" ht="12.75"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</row>
    <row r="643" spans="22:116" s="28" customFormat="1" ht="12.75"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</row>
    <row r="644" spans="22:116" s="28" customFormat="1" ht="12.75"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</row>
    <row r="645" spans="22:116" s="28" customFormat="1" ht="12.75"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</row>
    <row r="646" spans="22:116" s="28" customFormat="1" ht="12.75"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</row>
    <row r="647" spans="22:116" s="28" customFormat="1" ht="12.75"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</row>
    <row r="648" spans="22:116" s="28" customFormat="1" ht="12.75"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</row>
    <row r="649" spans="22:116" s="28" customFormat="1" ht="12.75"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</row>
    <row r="650" spans="22:116" s="28" customFormat="1" ht="12.75"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</row>
    <row r="651" spans="22:116" s="28" customFormat="1" ht="12.75"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</row>
    <row r="652" spans="22:116" s="28" customFormat="1" ht="12.75"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</row>
    <row r="653" spans="22:116" s="28" customFormat="1" ht="12.75"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</row>
    <row r="654" spans="22:116" s="28" customFormat="1" ht="12.75"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</row>
    <row r="655" spans="22:116" s="28" customFormat="1" ht="12.75"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</row>
    <row r="656" spans="22:116" s="28" customFormat="1" ht="12.75"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</row>
    <row r="657" spans="22:116" s="28" customFormat="1" ht="12.75"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</row>
    <row r="658" spans="22:116" s="28" customFormat="1" ht="12.75"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</row>
    <row r="659" spans="22:116" s="28" customFormat="1" ht="12.75"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</row>
    <row r="660" spans="22:116" s="28" customFormat="1" ht="12.75"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</row>
    <row r="661" spans="22:116" s="28" customFormat="1" ht="12.75"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</row>
    <row r="662" spans="22:116" s="28" customFormat="1" ht="12.75"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</row>
    <row r="663" spans="22:116" s="28" customFormat="1" ht="12.75"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</row>
    <row r="664" spans="22:116" s="28" customFormat="1" ht="12.75"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</row>
    <row r="665" spans="22:116" s="28" customFormat="1" ht="12.75"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</row>
    <row r="666" spans="22:116" s="28" customFormat="1" ht="12.75"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</row>
    <row r="667" spans="22:116" s="28" customFormat="1" ht="12.75"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</row>
    <row r="668" spans="22:116" s="28" customFormat="1" ht="12.75"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</row>
    <row r="669" spans="22:116" s="28" customFormat="1" ht="12.75"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</row>
    <row r="670" spans="22:116" s="28" customFormat="1" ht="12.75"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</row>
    <row r="671" spans="22:116" s="28" customFormat="1" ht="12.75"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</row>
    <row r="672" spans="22:116" s="28" customFormat="1" ht="12.75"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</row>
    <row r="673" spans="22:116" s="28" customFormat="1" ht="12.75"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</row>
    <row r="674" spans="22:116" s="28" customFormat="1" ht="12.75"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</row>
    <row r="675" spans="22:116" s="28" customFormat="1" ht="12.75"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</row>
    <row r="676" spans="22:116" s="28" customFormat="1" ht="12.75"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</row>
    <row r="677" spans="22:116" s="28" customFormat="1" ht="12.75"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</row>
    <row r="678" spans="22:116" s="28" customFormat="1" ht="12.75"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</row>
    <row r="679" spans="22:116" s="28" customFormat="1" ht="12.75"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</row>
    <row r="680" spans="22:116" s="28" customFormat="1" ht="12.75"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</row>
    <row r="681" spans="22:116" s="28" customFormat="1" ht="12.75"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</row>
    <row r="682" spans="22:116" s="28" customFormat="1" ht="12.75"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</row>
    <row r="683" spans="22:116" s="28" customFormat="1" ht="12.75"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</row>
    <row r="684" spans="22:116" s="28" customFormat="1" ht="12.75"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</row>
    <row r="685" spans="22:116" s="28" customFormat="1" ht="12.75"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</row>
    <row r="686" spans="22:116" s="28" customFormat="1" ht="12.75"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</row>
    <row r="687" spans="22:116" s="28" customFormat="1" ht="12.75"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</row>
    <row r="688" spans="22:116" s="28" customFormat="1" ht="12.75"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</row>
    <row r="689" spans="22:116" s="28" customFormat="1" ht="12.75"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</row>
    <row r="690" spans="22:116" s="28" customFormat="1" ht="12.75"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</row>
    <row r="691" spans="22:116" s="28" customFormat="1" ht="12.75"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</row>
    <row r="692" spans="22:116" s="28" customFormat="1" ht="12.75"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</row>
    <row r="693" spans="22:116" s="28" customFormat="1" ht="12.75"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</row>
    <row r="694" spans="22:116" s="28" customFormat="1" ht="12.75"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</row>
    <row r="695" spans="22:116" s="28" customFormat="1" ht="12.75"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</row>
    <row r="696" spans="22:116" s="28" customFormat="1" ht="12.75"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</row>
    <row r="697" spans="22:116" s="28" customFormat="1" ht="12.75"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</row>
    <row r="698" spans="22:116" s="28" customFormat="1" ht="12.75"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</row>
    <row r="699" spans="22:116" s="28" customFormat="1" ht="12.75"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</row>
    <row r="700" spans="22:116" s="28" customFormat="1" ht="12.75"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</row>
    <row r="701" spans="22:116" s="28" customFormat="1" ht="12.75"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</row>
    <row r="702" spans="22:116" s="28" customFormat="1" ht="12.75"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</row>
    <row r="703" spans="22:116" s="28" customFormat="1" ht="12.75"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  <c r="DL703" s="29"/>
    </row>
    <row r="704" spans="22:116" s="28" customFormat="1" ht="12.75"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</row>
    <row r="705" spans="22:116" s="28" customFormat="1" ht="12.75"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  <c r="DL705" s="29"/>
    </row>
    <row r="706" spans="22:116" s="28" customFormat="1" ht="12.75"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  <c r="DL706" s="29"/>
    </row>
    <row r="707" spans="22:116" s="28" customFormat="1" ht="12.75"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  <c r="DL707" s="29"/>
    </row>
    <row r="708" spans="22:116" s="28" customFormat="1" ht="12.75"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  <c r="DL708" s="29"/>
    </row>
    <row r="709" spans="22:116" s="28" customFormat="1" ht="12.75"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  <c r="DL709" s="29"/>
    </row>
    <row r="710" spans="22:116" s="28" customFormat="1" ht="12.75"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  <c r="DL710" s="29"/>
    </row>
    <row r="711" spans="22:116" s="28" customFormat="1" ht="12.75"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  <c r="DL711" s="29"/>
    </row>
    <row r="712" spans="22:116" s="28" customFormat="1" ht="12.75"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</row>
    <row r="713" spans="22:116" s="28" customFormat="1" ht="12.75"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  <c r="DL713" s="29"/>
    </row>
    <row r="714" spans="22:116" s="28" customFormat="1" ht="12.75"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  <c r="DL714" s="29"/>
    </row>
    <row r="715" spans="22:116" s="28" customFormat="1" ht="12.75"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</row>
    <row r="716" spans="22:116" s="28" customFormat="1" ht="12.75"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</row>
    <row r="717" spans="22:116" s="28" customFormat="1" ht="12.75"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</row>
    <row r="718" spans="22:116" s="28" customFormat="1" ht="12.75"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</row>
    <row r="719" spans="22:116" s="28" customFormat="1" ht="12.75"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  <c r="DL719" s="29"/>
    </row>
    <row r="720" spans="22:116" s="28" customFormat="1" ht="12.75"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  <c r="DL720" s="29"/>
    </row>
    <row r="721" spans="22:116" s="28" customFormat="1" ht="12.75"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  <c r="DL721" s="29"/>
    </row>
    <row r="722" spans="22:116" s="28" customFormat="1" ht="12.75"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  <c r="DL722" s="29"/>
    </row>
    <row r="723" spans="22:116" s="28" customFormat="1" ht="12.75"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  <c r="DL723" s="29"/>
    </row>
    <row r="724" spans="22:116" s="28" customFormat="1" ht="12.75"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  <c r="DL724" s="29"/>
    </row>
    <row r="725" spans="22:116" s="28" customFormat="1" ht="12.75"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  <c r="DL725" s="29"/>
    </row>
    <row r="726" spans="22:116" s="28" customFormat="1" ht="12.75"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</row>
    <row r="727" spans="22:116" s="28" customFormat="1" ht="12.75"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  <c r="DL727" s="29"/>
    </row>
    <row r="728" spans="22:116" s="28" customFormat="1" ht="12.75"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  <c r="DL728" s="29"/>
    </row>
    <row r="729" spans="22:116" s="28" customFormat="1" ht="12.75"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  <c r="DL729" s="29"/>
    </row>
    <row r="730" spans="22:116" s="28" customFormat="1" ht="12.75"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  <c r="DL730" s="29"/>
    </row>
    <row r="731" spans="22:116" s="28" customFormat="1" ht="12.75"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  <c r="DL731" s="29"/>
    </row>
    <row r="732" spans="22:116" s="28" customFormat="1" ht="12.75"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  <c r="DL732" s="29"/>
    </row>
    <row r="733" spans="22:116" s="28" customFormat="1" ht="12.75"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  <c r="DL733" s="29"/>
    </row>
    <row r="734" spans="22:116" s="28" customFormat="1" ht="12.75"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  <c r="DL734" s="29"/>
    </row>
    <row r="735" spans="22:116" s="28" customFormat="1" ht="12.75"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  <c r="DL735" s="29"/>
    </row>
    <row r="736" spans="22:116" s="28" customFormat="1" ht="12.75"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  <c r="DL736" s="29"/>
    </row>
    <row r="737" spans="22:116" s="28" customFormat="1" ht="12.75"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  <c r="DL737" s="29"/>
    </row>
    <row r="738" spans="22:116" s="28" customFormat="1" ht="12.75"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  <c r="DL738" s="29"/>
    </row>
    <row r="739" spans="22:116" s="28" customFormat="1" ht="12.75"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  <c r="DL739" s="29"/>
    </row>
    <row r="740" spans="22:116" s="28" customFormat="1" ht="12.75"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  <c r="DL740" s="29"/>
    </row>
    <row r="741" spans="22:116" s="28" customFormat="1" ht="12.75"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  <c r="DL741" s="29"/>
    </row>
    <row r="742" spans="22:116" s="28" customFormat="1" ht="12.75"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  <c r="DL742" s="29"/>
    </row>
    <row r="743" spans="22:116" s="28" customFormat="1" ht="12.75"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</row>
    <row r="744" spans="22:116" s="28" customFormat="1" ht="12.75"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</row>
    <row r="745" spans="22:116" s="28" customFormat="1" ht="12.75"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  <c r="DL745" s="29"/>
    </row>
    <row r="746" spans="22:116" s="28" customFormat="1" ht="12.75"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  <c r="DL746" s="29"/>
    </row>
    <row r="747" spans="22:116" s="28" customFormat="1" ht="12.75"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  <c r="DL747" s="29"/>
    </row>
    <row r="748" spans="22:116" s="28" customFormat="1" ht="12.75"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  <c r="DL748" s="29"/>
    </row>
    <row r="749" spans="22:116" s="28" customFormat="1" ht="12.75"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  <c r="DL749" s="29"/>
    </row>
    <row r="750" spans="22:116" s="28" customFormat="1" ht="12.75"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  <c r="DL750" s="29"/>
    </row>
    <row r="751" spans="22:116" s="28" customFormat="1" ht="12.75"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  <c r="DL751" s="29"/>
    </row>
    <row r="752" spans="22:116" s="28" customFormat="1" ht="12.75"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  <c r="DL752" s="29"/>
    </row>
    <row r="753" spans="22:116" s="28" customFormat="1" ht="12.75"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</row>
    <row r="754" spans="22:116" s="28" customFormat="1" ht="12.75"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  <c r="DL754" s="29"/>
    </row>
    <row r="755" spans="22:116" s="28" customFormat="1" ht="12.75"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  <c r="DL755" s="29"/>
    </row>
    <row r="756" spans="22:116" s="28" customFormat="1" ht="12.75"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  <c r="DL756" s="29"/>
    </row>
    <row r="757" spans="22:116" s="28" customFormat="1" ht="12.75"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  <c r="DL757" s="29"/>
    </row>
    <row r="758" spans="22:116" s="28" customFormat="1" ht="12.75"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  <c r="DL758" s="29"/>
    </row>
    <row r="759" spans="22:116" s="28" customFormat="1" ht="12.75"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  <c r="DL759" s="29"/>
    </row>
    <row r="760" spans="22:116" s="28" customFormat="1" ht="12.75"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  <c r="DL760" s="29"/>
    </row>
    <row r="761" spans="22:116" s="28" customFormat="1" ht="12.75"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  <c r="DL761" s="29"/>
    </row>
    <row r="762" spans="22:116" s="28" customFormat="1" ht="12.75"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  <c r="DL762" s="29"/>
    </row>
    <row r="763" spans="22:116" s="28" customFormat="1" ht="12.75"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  <c r="DL763" s="29"/>
    </row>
    <row r="764" spans="22:116" s="28" customFormat="1" ht="12.75"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  <c r="DL764" s="29"/>
    </row>
    <row r="765" spans="22:116" s="28" customFormat="1" ht="12.75"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  <c r="DL765" s="29"/>
    </row>
    <row r="766" spans="22:116" s="28" customFormat="1" ht="12.75"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  <c r="DL766" s="29"/>
    </row>
    <row r="767" spans="22:116" s="28" customFormat="1" ht="12.75"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  <c r="DL767" s="29"/>
    </row>
    <row r="768" spans="22:116" s="28" customFormat="1" ht="12.75"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  <c r="DL768" s="29"/>
    </row>
    <row r="769" spans="22:116" s="28" customFormat="1" ht="12.75"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  <c r="DL769" s="29"/>
    </row>
    <row r="770" spans="22:116" s="28" customFormat="1" ht="12.75"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</row>
    <row r="771" spans="22:116" s="28" customFormat="1" ht="12.75"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  <c r="DL771" s="29"/>
    </row>
    <row r="772" spans="22:116" s="28" customFormat="1" ht="12.75"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  <c r="DL772" s="29"/>
    </row>
    <row r="773" spans="22:116" s="28" customFormat="1" ht="12.75"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</row>
    <row r="774" spans="22:116" s="28" customFormat="1" ht="12.75"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  <c r="DL774" s="29"/>
    </row>
    <row r="775" spans="22:116" s="28" customFormat="1" ht="12.75"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  <c r="DL775" s="29"/>
    </row>
    <row r="776" spans="22:116" s="28" customFormat="1" ht="12.75"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</row>
    <row r="777" spans="22:116" s="28" customFormat="1" ht="12.75"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  <c r="DL777" s="29"/>
    </row>
    <row r="778" spans="22:116" s="28" customFormat="1" ht="12.75"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  <c r="DL778" s="29"/>
    </row>
    <row r="779" spans="22:116" s="28" customFormat="1" ht="12.75"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  <c r="DL779" s="29"/>
    </row>
    <row r="780" spans="22:116" s="28" customFormat="1" ht="12.75"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  <c r="DL780" s="29"/>
    </row>
    <row r="781" spans="22:116" s="28" customFormat="1" ht="12.75"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</row>
    <row r="782" spans="22:116" s="28" customFormat="1" ht="12.75"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  <c r="DL782" s="29"/>
    </row>
    <row r="783" spans="22:116" s="28" customFormat="1" ht="12.75"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  <c r="DL783" s="29"/>
    </row>
    <row r="784" spans="22:116" s="28" customFormat="1" ht="12.75"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  <c r="DL784" s="29"/>
    </row>
    <row r="785" spans="22:116" s="28" customFormat="1" ht="12.75"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  <c r="DL785" s="29"/>
    </row>
    <row r="786" spans="22:116" s="28" customFormat="1" ht="12.75"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  <c r="DL786" s="29"/>
    </row>
    <row r="787" spans="22:116" s="28" customFormat="1" ht="12.75"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  <c r="DL787" s="29"/>
    </row>
    <row r="788" spans="22:116" s="28" customFormat="1" ht="12.75"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  <c r="DL788" s="29"/>
    </row>
    <row r="789" spans="22:116" s="28" customFormat="1" ht="12.75"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  <c r="DL789" s="29"/>
    </row>
    <row r="790" spans="22:116" s="28" customFormat="1" ht="12.75"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  <c r="DL790" s="29"/>
    </row>
    <row r="791" spans="22:116" s="28" customFormat="1" ht="12.75"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  <c r="DL791" s="29"/>
    </row>
    <row r="792" spans="22:116" s="28" customFormat="1" ht="12.75"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  <c r="DL792" s="29"/>
    </row>
    <row r="793" spans="22:116" s="28" customFormat="1" ht="12.75"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  <c r="DL793" s="29"/>
    </row>
    <row r="794" spans="22:116" s="28" customFormat="1" ht="12.75"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  <c r="DL794" s="29"/>
    </row>
    <row r="795" spans="22:116" s="28" customFormat="1" ht="12.75"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  <c r="DL795" s="29"/>
    </row>
    <row r="796" spans="22:116" s="28" customFormat="1" ht="12.75"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  <c r="DL796" s="29"/>
    </row>
    <row r="797" spans="22:116" s="28" customFormat="1" ht="12.75"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</row>
    <row r="798" spans="22:116" s="28" customFormat="1" ht="12.75"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  <c r="DL798" s="29"/>
    </row>
    <row r="799" spans="22:116" s="28" customFormat="1" ht="12.75"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  <c r="DL799" s="29"/>
    </row>
    <row r="800" spans="22:116" s="28" customFormat="1" ht="12.75"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  <c r="DL800" s="29"/>
    </row>
    <row r="801" spans="22:116" s="28" customFormat="1" ht="12.75"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</row>
    <row r="802" spans="22:116" s="28" customFormat="1" ht="12.75"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</row>
    <row r="803" spans="22:116" s="28" customFormat="1" ht="12.75"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  <c r="DL803" s="29"/>
    </row>
    <row r="804" spans="22:116" s="28" customFormat="1" ht="12.75"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  <c r="DL804" s="29"/>
    </row>
    <row r="805" spans="22:116" s="28" customFormat="1" ht="12.75"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  <c r="DL805" s="29"/>
    </row>
    <row r="806" spans="22:116" s="28" customFormat="1" ht="12.75"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  <c r="DL806" s="29"/>
    </row>
    <row r="807" spans="22:116" s="28" customFormat="1" ht="12.75"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  <c r="DL807" s="29"/>
    </row>
    <row r="808" spans="22:116" s="28" customFormat="1" ht="12.75"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</row>
    <row r="809" spans="22:116" s="28" customFormat="1" ht="12.75"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  <c r="DL809" s="29"/>
    </row>
    <row r="810" spans="22:116" s="28" customFormat="1" ht="12.75"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  <c r="DL810" s="29"/>
    </row>
    <row r="811" spans="22:116" s="28" customFormat="1" ht="12.75"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  <c r="DL811" s="29"/>
    </row>
    <row r="812" spans="22:116" s="28" customFormat="1" ht="12.75"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</row>
    <row r="813" spans="22:116" s="28" customFormat="1" ht="12.75"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</row>
    <row r="814" spans="22:116" s="28" customFormat="1" ht="12.75"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  <c r="DL814" s="29"/>
    </row>
    <row r="815" spans="22:116" s="28" customFormat="1" ht="12.75"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  <c r="DL815" s="29"/>
    </row>
    <row r="816" spans="22:116" s="28" customFormat="1" ht="12.75"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  <c r="DL816" s="29"/>
    </row>
    <row r="817" spans="22:116" s="28" customFormat="1" ht="12.75"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  <c r="DL817" s="29"/>
    </row>
    <row r="818" spans="22:116" s="28" customFormat="1" ht="12.75"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</row>
    <row r="819" spans="22:116" s="28" customFormat="1" ht="12.75"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  <c r="DL819" s="29"/>
    </row>
    <row r="820" spans="22:116" s="28" customFormat="1" ht="12.75"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  <c r="DL820" s="29"/>
    </row>
    <row r="821" spans="22:116" s="28" customFormat="1" ht="12.75"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</row>
    <row r="822" spans="22:116" s="28" customFormat="1" ht="12.75"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</row>
    <row r="823" spans="22:116" s="28" customFormat="1" ht="12.75"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  <c r="DL823" s="29"/>
    </row>
    <row r="824" spans="22:116" s="28" customFormat="1" ht="12.75"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  <c r="DL824" s="29"/>
    </row>
    <row r="825" spans="22:116" s="28" customFormat="1" ht="12.75"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  <c r="DL825" s="29"/>
    </row>
    <row r="826" spans="22:116" s="28" customFormat="1" ht="12.75"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  <c r="DL826" s="29"/>
    </row>
    <row r="827" spans="22:116" s="28" customFormat="1" ht="12.75"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  <c r="DL827" s="29"/>
    </row>
    <row r="828" spans="22:116" s="28" customFormat="1" ht="12.75"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  <c r="DL828" s="29"/>
    </row>
    <row r="829" spans="22:116" s="28" customFormat="1" ht="12.75"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</row>
    <row r="830" spans="22:116" s="28" customFormat="1" ht="12.75"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  <c r="DL830" s="29"/>
    </row>
    <row r="831" spans="22:116" s="28" customFormat="1" ht="12.75"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  <c r="DL831" s="29"/>
    </row>
    <row r="832" spans="22:116" s="28" customFormat="1" ht="12.75"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  <c r="DL832" s="29"/>
    </row>
    <row r="833" spans="22:116" s="28" customFormat="1" ht="12.75"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  <c r="DL833" s="29"/>
    </row>
    <row r="834" spans="22:116" s="28" customFormat="1" ht="12.75"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  <c r="DL834" s="29"/>
    </row>
    <row r="835" spans="22:116" s="28" customFormat="1" ht="12.75"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  <c r="DL835" s="29"/>
    </row>
    <row r="836" spans="22:116" s="28" customFormat="1" ht="12.75"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  <c r="DL836" s="29"/>
    </row>
    <row r="837" spans="22:116" s="28" customFormat="1" ht="12.75"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  <c r="DL837" s="29"/>
    </row>
    <row r="838" spans="22:116" s="28" customFormat="1" ht="12.75"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  <c r="DH838" s="29"/>
      <c r="DI838" s="29"/>
      <c r="DJ838" s="29"/>
      <c r="DK838" s="29"/>
      <c r="DL838" s="29"/>
    </row>
    <row r="839" spans="22:116" s="28" customFormat="1" ht="12.75"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  <c r="DH839" s="29"/>
      <c r="DI839" s="29"/>
      <c r="DJ839" s="29"/>
      <c r="DK839" s="29"/>
      <c r="DL839" s="29"/>
    </row>
    <row r="840" spans="22:116" s="28" customFormat="1" ht="12.75"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  <c r="DL840" s="29"/>
    </row>
    <row r="841" spans="22:116" s="28" customFormat="1" ht="12.75"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  <c r="DL841" s="29"/>
    </row>
    <row r="842" spans="22:116" s="28" customFormat="1" ht="12.75"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  <c r="DL842" s="29"/>
    </row>
    <row r="843" spans="22:116" s="28" customFormat="1" ht="12.75"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  <c r="DH843" s="29"/>
      <c r="DI843" s="29"/>
      <c r="DJ843" s="29"/>
      <c r="DK843" s="29"/>
      <c r="DL843" s="29"/>
    </row>
    <row r="844" spans="22:116" s="28" customFormat="1" ht="12.75"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  <c r="DH844" s="29"/>
      <c r="DI844" s="29"/>
      <c r="DJ844" s="29"/>
      <c r="DK844" s="29"/>
      <c r="DL844" s="29"/>
    </row>
    <row r="845" spans="22:116" s="28" customFormat="1" ht="12.75"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  <c r="DH845" s="29"/>
      <c r="DI845" s="29"/>
      <c r="DJ845" s="29"/>
      <c r="DK845" s="29"/>
      <c r="DL845" s="29"/>
    </row>
    <row r="846" spans="22:116" s="28" customFormat="1" ht="12.75"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  <c r="DH846" s="29"/>
      <c r="DI846" s="29"/>
      <c r="DJ846" s="29"/>
      <c r="DK846" s="29"/>
      <c r="DL846" s="29"/>
    </row>
    <row r="847" spans="22:116" s="28" customFormat="1" ht="12.75"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  <c r="DH847" s="29"/>
      <c r="DI847" s="29"/>
      <c r="DJ847" s="29"/>
      <c r="DK847" s="29"/>
      <c r="DL847" s="29"/>
    </row>
    <row r="848" spans="22:116" s="28" customFormat="1" ht="12.75"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  <c r="DH848" s="29"/>
      <c r="DI848" s="29"/>
      <c r="DJ848" s="29"/>
      <c r="DK848" s="29"/>
      <c r="DL848" s="29"/>
    </row>
    <row r="849" spans="22:116" s="28" customFormat="1" ht="12.75"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  <c r="DH849" s="29"/>
      <c r="DI849" s="29"/>
      <c r="DJ849" s="29"/>
      <c r="DK849" s="29"/>
      <c r="DL849" s="29"/>
    </row>
    <row r="850" spans="22:116" s="28" customFormat="1" ht="12.75"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  <c r="DH850" s="29"/>
      <c r="DI850" s="29"/>
      <c r="DJ850" s="29"/>
      <c r="DK850" s="29"/>
      <c r="DL850" s="29"/>
    </row>
    <row r="851" spans="22:116" s="28" customFormat="1" ht="12.75"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  <c r="DH851" s="29"/>
      <c r="DI851" s="29"/>
      <c r="DJ851" s="29"/>
      <c r="DK851" s="29"/>
      <c r="DL851" s="29"/>
    </row>
    <row r="852" spans="22:116" s="28" customFormat="1" ht="12.75"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  <c r="DH852" s="29"/>
      <c r="DI852" s="29"/>
      <c r="DJ852" s="29"/>
      <c r="DK852" s="29"/>
      <c r="DL852" s="29"/>
    </row>
    <row r="853" spans="22:116" s="28" customFormat="1" ht="12.75"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  <c r="DH853" s="29"/>
      <c r="DI853" s="29"/>
      <c r="DJ853" s="29"/>
      <c r="DK853" s="29"/>
      <c r="DL853" s="29"/>
    </row>
    <row r="854" spans="22:116" s="28" customFormat="1" ht="12.75"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  <c r="DH854" s="29"/>
      <c r="DI854" s="29"/>
      <c r="DJ854" s="29"/>
      <c r="DK854" s="29"/>
      <c r="DL854" s="29"/>
    </row>
    <row r="855" spans="22:116" s="28" customFormat="1" ht="12.75"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  <c r="DH855" s="29"/>
      <c r="DI855" s="29"/>
      <c r="DJ855" s="29"/>
      <c r="DK855" s="29"/>
      <c r="DL855" s="29"/>
    </row>
    <row r="856" spans="22:116" s="28" customFormat="1" ht="12.75"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  <c r="DH856" s="29"/>
      <c r="DI856" s="29"/>
      <c r="DJ856" s="29"/>
      <c r="DK856" s="29"/>
      <c r="DL856" s="29"/>
    </row>
    <row r="857" spans="22:116" s="28" customFormat="1" ht="12.75"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  <c r="DH857" s="29"/>
      <c r="DI857" s="29"/>
      <c r="DJ857" s="29"/>
      <c r="DK857" s="29"/>
      <c r="DL857" s="29"/>
    </row>
    <row r="858" spans="22:116" s="28" customFormat="1" ht="12.75"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  <c r="DH858" s="29"/>
      <c r="DI858" s="29"/>
      <c r="DJ858" s="29"/>
      <c r="DK858" s="29"/>
      <c r="DL858" s="29"/>
    </row>
    <row r="859" spans="22:116" s="28" customFormat="1" ht="12.75"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  <c r="DH859" s="29"/>
      <c r="DI859" s="29"/>
      <c r="DJ859" s="29"/>
      <c r="DK859" s="29"/>
      <c r="DL859" s="29"/>
    </row>
    <row r="860" spans="22:116" s="28" customFormat="1" ht="12.75"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  <c r="DH860" s="29"/>
      <c r="DI860" s="29"/>
      <c r="DJ860" s="29"/>
      <c r="DK860" s="29"/>
      <c r="DL860" s="29"/>
    </row>
    <row r="861" spans="22:116" s="28" customFormat="1" ht="12.75"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  <c r="DH861" s="29"/>
      <c r="DI861" s="29"/>
      <c r="DJ861" s="29"/>
      <c r="DK861" s="29"/>
      <c r="DL861" s="29"/>
    </row>
    <row r="862" spans="22:116" s="28" customFormat="1" ht="12.75"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  <c r="DH862" s="29"/>
      <c r="DI862" s="29"/>
      <c r="DJ862" s="29"/>
      <c r="DK862" s="29"/>
      <c r="DL862" s="29"/>
    </row>
    <row r="863" spans="22:116" s="28" customFormat="1" ht="12.75"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  <c r="DH863" s="29"/>
      <c r="DI863" s="29"/>
      <c r="DJ863" s="29"/>
      <c r="DK863" s="29"/>
      <c r="DL863" s="29"/>
    </row>
    <row r="864" spans="22:116" s="28" customFormat="1" ht="12.75"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  <c r="DH864" s="29"/>
      <c r="DI864" s="29"/>
      <c r="DJ864" s="29"/>
      <c r="DK864" s="29"/>
      <c r="DL864" s="29"/>
    </row>
    <row r="865" spans="22:116" s="28" customFormat="1" ht="12.75"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  <c r="DH865" s="29"/>
      <c r="DI865" s="29"/>
      <c r="DJ865" s="29"/>
      <c r="DK865" s="29"/>
      <c r="DL865" s="29"/>
    </row>
    <row r="866" spans="22:116" s="28" customFormat="1" ht="12.75"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  <c r="DH866" s="29"/>
      <c r="DI866" s="29"/>
      <c r="DJ866" s="29"/>
      <c r="DK866" s="29"/>
      <c r="DL866" s="29"/>
    </row>
    <row r="867" spans="22:116" s="28" customFormat="1" ht="12.75"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  <c r="DH867" s="29"/>
      <c r="DI867" s="29"/>
      <c r="DJ867" s="29"/>
      <c r="DK867" s="29"/>
      <c r="DL867" s="29"/>
    </row>
    <row r="868" spans="22:116" s="28" customFormat="1" ht="12.75"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  <c r="DH868" s="29"/>
      <c r="DI868" s="29"/>
      <c r="DJ868" s="29"/>
      <c r="DK868" s="29"/>
      <c r="DL868" s="29"/>
    </row>
    <row r="869" spans="22:116" s="28" customFormat="1" ht="12.75"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  <c r="DL869" s="29"/>
    </row>
    <row r="870" spans="22:116" s="28" customFormat="1" ht="12.75"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  <c r="DH870" s="29"/>
      <c r="DI870" s="29"/>
      <c r="DJ870" s="29"/>
      <c r="DK870" s="29"/>
      <c r="DL870" s="29"/>
    </row>
    <row r="871" spans="22:116" s="28" customFormat="1" ht="12.75"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  <c r="DL871" s="29"/>
    </row>
    <row r="872" spans="22:116" s="28" customFormat="1" ht="12.75"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  <c r="DH872" s="29"/>
      <c r="DI872" s="29"/>
      <c r="DJ872" s="29"/>
      <c r="DK872" s="29"/>
      <c r="DL872" s="29"/>
    </row>
    <row r="873" spans="22:116" s="28" customFormat="1" ht="12.75"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  <c r="DH873" s="29"/>
      <c r="DI873" s="29"/>
      <c r="DJ873" s="29"/>
      <c r="DK873" s="29"/>
      <c r="DL873" s="29"/>
    </row>
    <row r="874" spans="22:116" s="28" customFormat="1" ht="12.75"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  <c r="DH874" s="29"/>
      <c r="DI874" s="29"/>
      <c r="DJ874" s="29"/>
      <c r="DK874" s="29"/>
      <c r="DL874" s="29"/>
    </row>
    <row r="875" spans="22:116" s="28" customFormat="1" ht="12.75"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  <c r="DH875" s="29"/>
      <c r="DI875" s="29"/>
      <c r="DJ875" s="29"/>
      <c r="DK875" s="29"/>
      <c r="DL875" s="29"/>
    </row>
    <row r="876" spans="22:116" s="28" customFormat="1" ht="12.75"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  <c r="DH876" s="29"/>
      <c r="DI876" s="29"/>
      <c r="DJ876" s="29"/>
      <c r="DK876" s="29"/>
      <c r="DL876" s="29"/>
    </row>
    <row r="877" spans="22:116" s="28" customFormat="1" ht="12.75"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  <c r="DH877" s="29"/>
      <c r="DI877" s="29"/>
      <c r="DJ877" s="29"/>
      <c r="DK877" s="29"/>
      <c r="DL877" s="29"/>
    </row>
    <row r="878" spans="22:116" s="28" customFormat="1" ht="12.75"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  <c r="DL878" s="29"/>
    </row>
    <row r="879" spans="22:116" s="28" customFormat="1" ht="12.75"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  <c r="DH879" s="29"/>
      <c r="DI879" s="29"/>
      <c r="DJ879" s="29"/>
      <c r="DK879" s="29"/>
      <c r="DL879" s="29"/>
    </row>
    <row r="880" spans="22:116" s="28" customFormat="1" ht="12.75"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  <c r="DH880" s="29"/>
      <c r="DI880" s="29"/>
      <c r="DJ880" s="29"/>
      <c r="DK880" s="29"/>
      <c r="DL880" s="29"/>
    </row>
    <row r="881" spans="22:116" s="28" customFormat="1" ht="12.75"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  <c r="DH881" s="29"/>
      <c r="DI881" s="29"/>
      <c r="DJ881" s="29"/>
      <c r="DK881" s="29"/>
      <c r="DL881" s="29"/>
    </row>
    <row r="882" spans="22:116" s="28" customFormat="1" ht="12.75"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  <c r="DH882" s="29"/>
      <c r="DI882" s="29"/>
      <c r="DJ882" s="29"/>
      <c r="DK882" s="29"/>
      <c r="DL882" s="29"/>
    </row>
    <row r="883" spans="22:116" s="28" customFormat="1" ht="12.75"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  <c r="DH883" s="29"/>
      <c r="DI883" s="29"/>
      <c r="DJ883" s="29"/>
      <c r="DK883" s="29"/>
      <c r="DL883" s="29"/>
    </row>
    <row r="884" spans="22:116" s="28" customFormat="1" ht="12.75"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  <c r="DL884" s="29"/>
    </row>
    <row r="885" spans="22:116" s="28" customFormat="1" ht="12.75"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  <c r="DL885" s="29"/>
    </row>
    <row r="886" spans="22:116" s="28" customFormat="1" ht="12.75"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  <c r="DH886" s="29"/>
      <c r="DI886" s="29"/>
      <c r="DJ886" s="29"/>
      <c r="DK886" s="29"/>
      <c r="DL886" s="29"/>
    </row>
    <row r="887" spans="22:116" s="28" customFormat="1" ht="12.75"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  <c r="DH887" s="29"/>
      <c r="DI887" s="29"/>
      <c r="DJ887" s="29"/>
      <c r="DK887" s="29"/>
      <c r="DL887" s="29"/>
    </row>
    <row r="888" spans="22:116" s="28" customFormat="1" ht="12.75"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  <c r="DH888" s="29"/>
      <c r="DI888" s="29"/>
      <c r="DJ888" s="29"/>
      <c r="DK888" s="29"/>
      <c r="DL888" s="29"/>
    </row>
    <row r="889" spans="22:116" s="28" customFormat="1" ht="12.75"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  <c r="DH889" s="29"/>
      <c r="DI889" s="29"/>
      <c r="DJ889" s="29"/>
      <c r="DK889" s="29"/>
      <c r="DL889" s="29"/>
    </row>
    <row r="890" spans="22:116" s="28" customFormat="1" ht="12.75"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  <c r="DH890" s="29"/>
      <c r="DI890" s="29"/>
      <c r="DJ890" s="29"/>
      <c r="DK890" s="29"/>
      <c r="DL890" s="29"/>
    </row>
    <row r="891" spans="22:116" s="28" customFormat="1" ht="12.75"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  <c r="DH891" s="29"/>
      <c r="DI891" s="29"/>
      <c r="DJ891" s="29"/>
      <c r="DK891" s="29"/>
      <c r="DL891" s="29"/>
    </row>
    <row r="892" spans="22:116" s="28" customFormat="1" ht="12.75"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  <c r="DH892" s="29"/>
      <c r="DI892" s="29"/>
      <c r="DJ892" s="29"/>
      <c r="DK892" s="29"/>
      <c r="DL892" s="29"/>
    </row>
    <row r="893" spans="22:116" s="28" customFormat="1" ht="12.75"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  <c r="DL893" s="29"/>
    </row>
    <row r="894" spans="22:116" s="28" customFormat="1" ht="12.75"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  <c r="DH894" s="29"/>
      <c r="DI894" s="29"/>
      <c r="DJ894" s="29"/>
      <c r="DK894" s="29"/>
      <c r="DL894" s="29"/>
    </row>
    <row r="895" spans="22:116" s="28" customFormat="1" ht="12.75"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  <c r="DH895" s="29"/>
      <c r="DI895" s="29"/>
      <c r="DJ895" s="29"/>
      <c r="DK895" s="29"/>
      <c r="DL895" s="29"/>
    </row>
    <row r="896" spans="22:116" s="28" customFormat="1" ht="12.75"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  <c r="DL896" s="29"/>
    </row>
    <row r="897" spans="22:116" s="28" customFormat="1" ht="12.75"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  <c r="DL897" s="29"/>
    </row>
    <row r="898" spans="22:116" s="28" customFormat="1" ht="12.75"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  <c r="DL898" s="29"/>
    </row>
    <row r="899" spans="22:116" s="28" customFormat="1" ht="12.75"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  <c r="DL899" s="29"/>
    </row>
    <row r="900" spans="22:116" s="28" customFormat="1" ht="12.75"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</row>
    <row r="901" spans="22:116" s="28" customFormat="1" ht="12.75"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  <c r="DL901" s="29"/>
    </row>
    <row r="902" spans="22:116" s="28" customFormat="1" ht="12.75"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  <c r="DL902" s="29"/>
    </row>
    <row r="903" spans="22:116" s="28" customFormat="1" ht="12.75"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  <c r="DL903" s="29"/>
    </row>
    <row r="904" spans="22:116" s="28" customFormat="1" ht="12.75"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  <c r="DL904" s="29"/>
    </row>
    <row r="905" spans="22:116" s="28" customFormat="1" ht="12.75"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  <c r="DL905" s="29"/>
    </row>
    <row r="906" spans="22:116" s="28" customFormat="1" ht="12.75"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  <c r="DL906" s="29"/>
    </row>
    <row r="907" spans="22:116" s="28" customFormat="1" ht="12.75"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  <c r="DL907" s="29"/>
    </row>
    <row r="908" spans="22:116" s="28" customFormat="1" ht="12.75"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  <c r="DL908" s="29"/>
    </row>
    <row r="909" spans="22:116" s="28" customFormat="1" ht="12.75"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  <c r="DL909" s="29"/>
    </row>
    <row r="910" spans="22:116" s="28" customFormat="1" ht="12.75"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  <c r="DL910" s="29"/>
    </row>
    <row r="911" spans="22:116" s="28" customFormat="1" ht="12.75"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  <c r="DL911" s="29"/>
    </row>
    <row r="912" spans="22:116" s="28" customFormat="1" ht="12.75"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  <c r="DL912" s="29"/>
    </row>
    <row r="913" spans="22:116" s="28" customFormat="1" ht="12.75"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  <c r="DL913" s="29"/>
    </row>
    <row r="914" spans="22:116" s="28" customFormat="1" ht="12.75"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  <c r="DL914" s="29"/>
    </row>
    <row r="915" spans="22:116" s="28" customFormat="1" ht="12.75"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  <c r="DL915" s="29"/>
    </row>
    <row r="916" spans="22:116" s="28" customFormat="1" ht="12.75"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</row>
    <row r="917" spans="22:116" s="28" customFormat="1" ht="12.75"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  <c r="DL917" s="29"/>
    </row>
    <row r="918" spans="22:116" s="28" customFormat="1" ht="12.75"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  <c r="DL918" s="29"/>
    </row>
    <row r="919" spans="22:116" s="28" customFormat="1" ht="12.75"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  <c r="DL919" s="29"/>
    </row>
    <row r="920" spans="22:116" s="28" customFormat="1" ht="12.75"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  <c r="DL920" s="29"/>
    </row>
    <row r="921" spans="22:116" s="28" customFormat="1" ht="12.75"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  <c r="DL921" s="29"/>
    </row>
    <row r="922" spans="22:116" s="28" customFormat="1" ht="12.75"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  <c r="DL922" s="29"/>
    </row>
    <row r="923" spans="22:116" s="28" customFormat="1" ht="12.75"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  <c r="DL923" s="29"/>
    </row>
    <row r="924" spans="22:116" s="28" customFormat="1" ht="12.75"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  <c r="DL924" s="29"/>
    </row>
    <row r="925" spans="22:116" s="28" customFormat="1" ht="12.75"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  <c r="DL925" s="29"/>
    </row>
    <row r="926" spans="22:116" s="28" customFormat="1" ht="12.75"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  <c r="DH926" s="29"/>
      <c r="DI926" s="29"/>
      <c r="DJ926" s="29"/>
      <c r="DK926" s="29"/>
      <c r="DL926" s="29"/>
    </row>
    <row r="927" spans="22:116" s="28" customFormat="1" ht="12.75"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  <c r="DH927" s="29"/>
      <c r="DI927" s="29"/>
      <c r="DJ927" s="29"/>
      <c r="DK927" s="29"/>
      <c r="DL927" s="29"/>
    </row>
    <row r="928" spans="22:116" s="28" customFormat="1" ht="12.75"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  <c r="DH928" s="29"/>
      <c r="DI928" s="29"/>
      <c r="DJ928" s="29"/>
      <c r="DK928" s="29"/>
      <c r="DL928" s="29"/>
    </row>
    <row r="929" spans="22:116" s="28" customFormat="1" ht="12.75"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  <c r="DH929" s="29"/>
      <c r="DI929" s="29"/>
      <c r="DJ929" s="29"/>
      <c r="DK929" s="29"/>
      <c r="DL929" s="29"/>
    </row>
    <row r="930" spans="22:116" s="28" customFormat="1" ht="12.75"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  <c r="DH930" s="29"/>
      <c r="DI930" s="29"/>
      <c r="DJ930" s="29"/>
      <c r="DK930" s="29"/>
      <c r="DL930" s="29"/>
    </row>
    <row r="931" spans="22:116" s="28" customFormat="1" ht="12.75"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  <c r="DH931" s="29"/>
      <c r="DI931" s="29"/>
      <c r="DJ931" s="29"/>
      <c r="DK931" s="29"/>
      <c r="DL931" s="29"/>
    </row>
    <row r="932" spans="22:116" s="28" customFormat="1" ht="12.75"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  <c r="DH932" s="29"/>
      <c r="DI932" s="29"/>
      <c r="DJ932" s="29"/>
      <c r="DK932" s="29"/>
      <c r="DL932" s="29"/>
    </row>
    <row r="933" spans="22:116" s="28" customFormat="1" ht="12.75"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  <c r="DH933" s="29"/>
      <c r="DI933" s="29"/>
      <c r="DJ933" s="29"/>
      <c r="DK933" s="29"/>
      <c r="DL933" s="29"/>
    </row>
    <row r="934" spans="22:116" s="28" customFormat="1" ht="12.75"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</row>
    <row r="935" spans="22:116" s="28" customFormat="1" ht="12.75"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  <c r="DH935" s="29"/>
      <c r="DI935" s="29"/>
      <c r="DJ935" s="29"/>
      <c r="DK935" s="29"/>
      <c r="DL935" s="29"/>
    </row>
    <row r="936" spans="22:116" s="28" customFormat="1" ht="12.75"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  <c r="DH936" s="29"/>
      <c r="DI936" s="29"/>
      <c r="DJ936" s="29"/>
      <c r="DK936" s="29"/>
      <c r="DL936" s="29"/>
    </row>
    <row r="937" spans="22:116" s="28" customFormat="1" ht="12.75"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  <c r="DH937" s="29"/>
      <c r="DI937" s="29"/>
      <c r="DJ937" s="29"/>
      <c r="DK937" s="29"/>
      <c r="DL937" s="29"/>
    </row>
    <row r="938" spans="22:116" s="28" customFormat="1" ht="12.75"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  <c r="DH938" s="29"/>
      <c r="DI938" s="29"/>
      <c r="DJ938" s="29"/>
      <c r="DK938" s="29"/>
      <c r="DL938" s="29"/>
    </row>
    <row r="939" spans="22:116" s="28" customFormat="1" ht="12.75"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  <c r="DH939" s="29"/>
      <c r="DI939" s="29"/>
      <c r="DJ939" s="29"/>
      <c r="DK939" s="29"/>
      <c r="DL939" s="29"/>
    </row>
    <row r="940" spans="22:116" s="28" customFormat="1" ht="12.75"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  <c r="DH940" s="29"/>
      <c r="DI940" s="29"/>
      <c r="DJ940" s="29"/>
      <c r="DK940" s="29"/>
      <c r="DL940" s="29"/>
    </row>
    <row r="941" spans="22:116" s="28" customFormat="1" ht="12.75"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  <c r="DH941" s="29"/>
      <c r="DI941" s="29"/>
      <c r="DJ941" s="29"/>
      <c r="DK941" s="29"/>
      <c r="DL941" s="29"/>
    </row>
    <row r="942" spans="22:116" s="28" customFormat="1" ht="12.75"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  <c r="DH942" s="29"/>
      <c r="DI942" s="29"/>
      <c r="DJ942" s="29"/>
      <c r="DK942" s="29"/>
      <c r="DL942" s="29"/>
    </row>
    <row r="943" spans="22:116" s="28" customFormat="1" ht="12.75"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  <c r="DH943" s="29"/>
      <c r="DI943" s="29"/>
      <c r="DJ943" s="29"/>
      <c r="DK943" s="29"/>
      <c r="DL943" s="29"/>
    </row>
    <row r="944" spans="22:116" s="28" customFormat="1" ht="12.75"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  <c r="DH944" s="29"/>
      <c r="DI944" s="29"/>
      <c r="DJ944" s="29"/>
      <c r="DK944" s="29"/>
      <c r="DL944" s="29"/>
    </row>
    <row r="945" spans="22:116" s="28" customFormat="1" ht="12.75"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  <c r="CI945" s="29"/>
      <c r="CJ945" s="29"/>
      <c r="CK945" s="29"/>
      <c r="CL945" s="29"/>
      <c r="CM945" s="29"/>
      <c r="CN945" s="29"/>
      <c r="CO945" s="29"/>
      <c r="CP945" s="29"/>
      <c r="CQ945" s="29"/>
      <c r="CR945" s="29"/>
      <c r="CS945" s="29"/>
      <c r="CT945" s="29"/>
      <c r="CU945" s="29"/>
      <c r="CV945" s="29"/>
      <c r="CW945" s="29"/>
      <c r="CX945" s="29"/>
      <c r="CY945" s="29"/>
      <c r="CZ945" s="29"/>
      <c r="DA945" s="29"/>
      <c r="DB945" s="29"/>
      <c r="DC945" s="29"/>
      <c r="DD945" s="29"/>
      <c r="DE945" s="29"/>
      <c r="DF945" s="29"/>
      <c r="DG945" s="29"/>
      <c r="DH945" s="29"/>
      <c r="DI945" s="29"/>
      <c r="DJ945" s="29"/>
      <c r="DK945" s="29"/>
      <c r="DL945" s="29"/>
    </row>
    <row r="946" spans="22:116" s="28" customFormat="1" ht="12.75"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  <c r="CW946" s="29"/>
      <c r="CX946" s="29"/>
      <c r="CY946" s="29"/>
      <c r="CZ946" s="29"/>
      <c r="DA946" s="29"/>
      <c r="DB946" s="29"/>
      <c r="DC946" s="29"/>
      <c r="DD946" s="29"/>
      <c r="DE946" s="29"/>
      <c r="DF946" s="29"/>
      <c r="DG946" s="29"/>
      <c r="DH946" s="29"/>
      <c r="DI946" s="29"/>
      <c r="DJ946" s="29"/>
      <c r="DK946" s="29"/>
      <c r="DL946" s="29"/>
    </row>
    <row r="947" spans="22:116" s="28" customFormat="1" ht="12.75"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  <c r="CI947" s="29"/>
      <c r="CJ947" s="29"/>
      <c r="CK947" s="29"/>
      <c r="CL947" s="29"/>
      <c r="CM947" s="29"/>
      <c r="CN947" s="29"/>
      <c r="CO947" s="29"/>
      <c r="CP947" s="29"/>
      <c r="CQ947" s="29"/>
      <c r="CR947" s="29"/>
      <c r="CS947" s="29"/>
      <c r="CT947" s="29"/>
      <c r="CU947" s="29"/>
      <c r="CV947" s="29"/>
      <c r="CW947" s="29"/>
      <c r="CX947" s="29"/>
      <c r="CY947" s="29"/>
      <c r="CZ947" s="29"/>
      <c r="DA947" s="29"/>
      <c r="DB947" s="29"/>
      <c r="DC947" s="29"/>
      <c r="DD947" s="29"/>
      <c r="DE947" s="29"/>
      <c r="DF947" s="29"/>
      <c r="DG947" s="29"/>
      <c r="DH947" s="29"/>
      <c r="DI947" s="29"/>
      <c r="DJ947" s="29"/>
      <c r="DK947" s="29"/>
      <c r="DL947" s="29"/>
    </row>
    <row r="948" spans="22:116" s="28" customFormat="1" ht="12.75"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</row>
    <row r="949" spans="22:116" s="28" customFormat="1" ht="12.75"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  <c r="CW949" s="29"/>
      <c r="CX949" s="29"/>
      <c r="CY949" s="29"/>
      <c r="CZ949" s="29"/>
      <c r="DA949" s="29"/>
      <c r="DB949" s="29"/>
      <c r="DC949" s="29"/>
      <c r="DD949" s="29"/>
      <c r="DE949" s="29"/>
      <c r="DF949" s="29"/>
      <c r="DG949" s="29"/>
      <c r="DH949" s="29"/>
      <c r="DI949" s="29"/>
      <c r="DJ949" s="29"/>
      <c r="DK949" s="29"/>
      <c r="DL949" s="29"/>
    </row>
    <row r="950" spans="22:116" s="28" customFormat="1" ht="12.75"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  <c r="CS950" s="29"/>
      <c r="CT950" s="29"/>
      <c r="CU950" s="29"/>
      <c r="CV950" s="29"/>
      <c r="CW950" s="29"/>
      <c r="CX950" s="29"/>
      <c r="CY950" s="29"/>
      <c r="CZ950" s="29"/>
      <c r="DA950" s="29"/>
      <c r="DB950" s="29"/>
      <c r="DC950" s="29"/>
      <c r="DD950" s="29"/>
      <c r="DE950" s="29"/>
      <c r="DF950" s="29"/>
      <c r="DG950" s="29"/>
      <c r="DH950" s="29"/>
      <c r="DI950" s="29"/>
      <c r="DJ950" s="29"/>
      <c r="DK950" s="29"/>
      <c r="DL950" s="29"/>
    </row>
    <row r="951" spans="22:116" s="28" customFormat="1" ht="12.75"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  <c r="CI951" s="29"/>
      <c r="CJ951" s="29"/>
      <c r="CK951" s="29"/>
      <c r="CL951" s="29"/>
      <c r="CM951" s="29"/>
      <c r="CN951" s="29"/>
      <c r="CO951" s="29"/>
      <c r="CP951" s="29"/>
      <c r="CQ951" s="29"/>
      <c r="CR951" s="29"/>
      <c r="CS951" s="29"/>
      <c r="CT951" s="29"/>
      <c r="CU951" s="29"/>
      <c r="CV951" s="29"/>
      <c r="CW951" s="29"/>
      <c r="CX951" s="29"/>
      <c r="CY951" s="29"/>
      <c r="CZ951" s="29"/>
      <c r="DA951" s="29"/>
      <c r="DB951" s="29"/>
      <c r="DC951" s="29"/>
      <c r="DD951" s="29"/>
      <c r="DE951" s="29"/>
      <c r="DF951" s="29"/>
      <c r="DG951" s="29"/>
      <c r="DH951" s="29"/>
      <c r="DI951" s="29"/>
      <c r="DJ951" s="29"/>
      <c r="DK951" s="29"/>
      <c r="DL951" s="29"/>
    </row>
    <row r="952" spans="22:116" s="28" customFormat="1" ht="12.75"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  <c r="CS952" s="29"/>
      <c r="CT952" s="29"/>
      <c r="CU952" s="29"/>
      <c r="CV952" s="29"/>
      <c r="CW952" s="29"/>
      <c r="CX952" s="29"/>
      <c r="CY952" s="29"/>
      <c r="CZ952" s="29"/>
      <c r="DA952" s="29"/>
      <c r="DB952" s="29"/>
      <c r="DC952" s="29"/>
      <c r="DD952" s="29"/>
      <c r="DE952" s="29"/>
      <c r="DF952" s="29"/>
      <c r="DG952" s="29"/>
      <c r="DH952" s="29"/>
      <c r="DI952" s="29"/>
      <c r="DJ952" s="29"/>
      <c r="DK952" s="29"/>
      <c r="DL952" s="29"/>
    </row>
    <row r="953" spans="22:116" s="28" customFormat="1" ht="12.75"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  <c r="CI953" s="29"/>
      <c r="CJ953" s="29"/>
      <c r="CK953" s="29"/>
      <c r="CL953" s="29"/>
      <c r="CM953" s="29"/>
      <c r="CN953" s="29"/>
      <c r="CO953" s="29"/>
      <c r="CP953" s="29"/>
      <c r="CQ953" s="29"/>
      <c r="CR953" s="29"/>
      <c r="CS953" s="29"/>
      <c r="CT953" s="29"/>
      <c r="CU953" s="29"/>
      <c r="CV953" s="29"/>
      <c r="CW953" s="29"/>
      <c r="CX953" s="29"/>
      <c r="CY953" s="29"/>
      <c r="CZ953" s="29"/>
      <c r="DA953" s="29"/>
      <c r="DB953" s="29"/>
      <c r="DC953" s="29"/>
      <c r="DD953" s="29"/>
      <c r="DE953" s="29"/>
      <c r="DF953" s="29"/>
      <c r="DG953" s="29"/>
      <c r="DH953" s="29"/>
      <c r="DI953" s="29"/>
      <c r="DJ953" s="29"/>
      <c r="DK953" s="29"/>
      <c r="DL953" s="29"/>
    </row>
    <row r="954" spans="22:116" s="28" customFormat="1" ht="12.75"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  <c r="CS954" s="29"/>
      <c r="CT954" s="29"/>
      <c r="CU954" s="29"/>
      <c r="CV954" s="29"/>
      <c r="CW954" s="29"/>
      <c r="CX954" s="29"/>
      <c r="CY954" s="29"/>
      <c r="CZ954" s="29"/>
      <c r="DA954" s="29"/>
      <c r="DB954" s="29"/>
      <c r="DC954" s="29"/>
      <c r="DD954" s="29"/>
      <c r="DE954" s="29"/>
      <c r="DF954" s="29"/>
      <c r="DG954" s="29"/>
      <c r="DH954" s="29"/>
      <c r="DI954" s="29"/>
      <c r="DJ954" s="29"/>
      <c r="DK954" s="29"/>
      <c r="DL954" s="29"/>
    </row>
    <row r="955" spans="22:116" s="28" customFormat="1" ht="12.75"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  <c r="CI955" s="29"/>
      <c r="CJ955" s="29"/>
      <c r="CK955" s="29"/>
      <c r="CL955" s="29"/>
      <c r="CM955" s="29"/>
      <c r="CN955" s="29"/>
      <c r="CO955" s="29"/>
      <c r="CP955" s="29"/>
      <c r="CQ955" s="29"/>
      <c r="CR955" s="29"/>
      <c r="CS955" s="29"/>
      <c r="CT955" s="29"/>
      <c r="CU955" s="29"/>
      <c r="CV955" s="29"/>
      <c r="CW955" s="29"/>
      <c r="CX955" s="29"/>
      <c r="CY955" s="29"/>
      <c r="CZ955" s="29"/>
      <c r="DA955" s="29"/>
      <c r="DB955" s="29"/>
      <c r="DC955" s="29"/>
      <c r="DD955" s="29"/>
      <c r="DE955" s="29"/>
      <c r="DF955" s="29"/>
      <c r="DG955" s="29"/>
      <c r="DH955" s="29"/>
      <c r="DI955" s="29"/>
      <c r="DJ955" s="29"/>
      <c r="DK955" s="29"/>
      <c r="DL955" s="29"/>
    </row>
    <row r="956" spans="22:116" s="28" customFormat="1" ht="12.75"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  <c r="CS956" s="29"/>
      <c r="CT956" s="29"/>
      <c r="CU956" s="29"/>
      <c r="CV956" s="29"/>
      <c r="CW956" s="29"/>
      <c r="CX956" s="29"/>
      <c r="CY956" s="29"/>
      <c r="CZ956" s="29"/>
      <c r="DA956" s="29"/>
      <c r="DB956" s="29"/>
      <c r="DC956" s="29"/>
      <c r="DD956" s="29"/>
      <c r="DE956" s="29"/>
      <c r="DF956" s="29"/>
      <c r="DG956" s="29"/>
      <c r="DH956" s="29"/>
      <c r="DI956" s="29"/>
      <c r="DJ956" s="29"/>
      <c r="DK956" s="29"/>
      <c r="DL956" s="29"/>
    </row>
    <row r="957" spans="22:116" s="28" customFormat="1" ht="12.75"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</row>
    <row r="958" spans="22:116" s="28" customFormat="1" ht="12.75"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  <c r="CS958" s="29"/>
      <c r="CT958" s="29"/>
      <c r="CU958" s="29"/>
      <c r="CV958" s="29"/>
      <c r="CW958" s="29"/>
      <c r="CX958" s="29"/>
      <c r="CY958" s="29"/>
      <c r="CZ958" s="29"/>
      <c r="DA958" s="29"/>
      <c r="DB958" s="29"/>
      <c r="DC958" s="29"/>
      <c r="DD958" s="29"/>
      <c r="DE958" s="29"/>
      <c r="DF958" s="29"/>
      <c r="DG958" s="29"/>
      <c r="DH958" s="29"/>
      <c r="DI958" s="29"/>
      <c r="DJ958" s="29"/>
      <c r="DK958" s="29"/>
      <c r="DL958" s="29"/>
    </row>
    <row r="959" spans="22:116" s="28" customFormat="1" ht="12.75"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  <c r="CW959" s="29"/>
      <c r="CX959" s="29"/>
      <c r="CY959" s="29"/>
      <c r="CZ959" s="29"/>
      <c r="DA959" s="29"/>
      <c r="DB959" s="29"/>
      <c r="DC959" s="29"/>
      <c r="DD959" s="29"/>
      <c r="DE959" s="29"/>
      <c r="DF959" s="29"/>
      <c r="DG959" s="29"/>
      <c r="DH959" s="29"/>
      <c r="DI959" s="29"/>
      <c r="DJ959" s="29"/>
      <c r="DK959" s="29"/>
      <c r="DL959" s="29"/>
    </row>
    <row r="960" spans="22:116" s="28" customFormat="1" ht="12.75"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  <c r="CS960" s="29"/>
      <c r="CT960" s="29"/>
      <c r="CU960" s="29"/>
      <c r="CV960" s="29"/>
      <c r="CW960" s="29"/>
      <c r="CX960" s="29"/>
      <c r="CY960" s="29"/>
      <c r="CZ960" s="29"/>
      <c r="DA960" s="29"/>
      <c r="DB960" s="29"/>
      <c r="DC960" s="29"/>
      <c r="DD960" s="29"/>
      <c r="DE960" s="29"/>
      <c r="DF960" s="29"/>
      <c r="DG960" s="29"/>
      <c r="DH960" s="29"/>
      <c r="DI960" s="29"/>
      <c r="DJ960" s="29"/>
      <c r="DK960" s="29"/>
      <c r="DL960" s="29"/>
    </row>
    <row r="961" spans="22:116" s="28" customFormat="1" ht="12.75"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  <c r="CI961" s="29"/>
      <c r="CJ961" s="29"/>
      <c r="CK961" s="29"/>
      <c r="CL961" s="29"/>
      <c r="CM961" s="29"/>
      <c r="CN961" s="29"/>
      <c r="CO961" s="29"/>
      <c r="CP961" s="29"/>
      <c r="CQ961" s="29"/>
      <c r="CR961" s="29"/>
      <c r="CS961" s="29"/>
      <c r="CT961" s="29"/>
      <c r="CU961" s="29"/>
      <c r="CV961" s="29"/>
      <c r="CW961" s="29"/>
      <c r="CX961" s="29"/>
      <c r="CY961" s="29"/>
      <c r="CZ961" s="29"/>
      <c r="DA961" s="29"/>
      <c r="DB961" s="29"/>
      <c r="DC961" s="29"/>
      <c r="DD961" s="29"/>
      <c r="DE961" s="29"/>
      <c r="DF961" s="29"/>
      <c r="DG961" s="29"/>
      <c r="DH961" s="29"/>
      <c r="DI961" s="29"/>
      <c r="DJ961" s="29"/>
      <c r="DK961" s="29"/>
      <c r="DL961" s="29"/>
    </row>
    <row r="962" spans="22:116" s="28" customFormat="1" ht="12.75"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  <c r="CS962" s="29"/>
      <c r="CT962" s="29"/>
      <c r="CU962" s="29"/>
      <c r="CV962" s="29"/>
      <c r="CW962" s="29"/>
      <c r="CX962" s="29"/>
      <c r="CY962" s="29"/>
      <c r="CZ962" s="29"/>
      <c r="DA962" s="29"/>
      <c r="DB962" s="29"/>
      <c r="DC962" s="29"/>
      <c r="DD962" s="29"/>
      <c r="DE962" s="29"/>
      <c r="DF962" s="29"/>
      <c r="DG962" s="29"/>
      <c r="DH962" s="29"/>
      <c r="DI962" s="29"/>
      <c r="DJ962" s="29"/>
      <c r="DK962" s="29"/>
      <c r="DL962" s="29"/>
    </row>
    <row r="963" spans="22:116" s="28" customFormat="1" ht="12.75"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  <c r="CI963" s="29"/>
      <c r="CJ963" s="29"/>
      <c r="CK963" s="29"/>
      <c r="CL963" s="29"/>
      <c r="CM963" s="29"/>
      <c r="CN963" s="29"/>
      <c r="CO963" s="29"/>
      <c r="CP963" s="29"/>
      <c r="CQ963" s="29"/>
      <c r="CR963" s="29"/>
      <c r="CS963" s="29"/>
      <c r="CT963" s="29"/>
      <c r="CU963" s="29"/>
      <c r="CV963" s="29"/>
      <c r="CW963" s="29"/>
      <c r="CX963" s="29"/>
      <c r="CY963" s="29"/>
      <c r="CZ963" s="29"/>
      <c r="DA963" s="29"/>
      <c r="DB963" s="29"/>
      <c r="DC963" s="29"/>
      <c r="DD963" s="29"/>
      <c r="DE963" s="29"/>
      <c r="DF963" s="29"/>
      <c r="DG963" s="29"/>
      <c r="DH963" s="29"/>
      <c r="DI963" s="29"/>
      <c r="DJ963" s="29"/>
      <c r="DK963" s="29"/>
      <c r="DL963" s="29"/>
    </row>
    <row r="964" spans="22:116" s="28" customFormat="1" ht="12.75"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  <c r="CS964" s="29"/>
      <c r="CT964" s="29"/>
      <c r="CU964" s="29"/>
      <c r="CV964" s="29"/>
      <c r="CW964" s="29"/>
      <c r="CX964" s="29"/>
      <c r="CY964" s="29"/>
      <c r="CZ964" s="29"/>
      <c r="DA964" s="29"/>
      <c r="DB964" s="29"/>
      <c r="DC964" s="29"/>
      <c r="DD964" s="29"/>
      <c r="DE964" s="29"/>
      <c r="DF964" s="29"/>
      <c r="DG964" s="29"/>
      <c r="DH964" s="29"/>
      <c r="DI964" s="29"/>
      <c r="DJ964" s="29"/>
      <c r="DK964" s="29"/>
      <c r="DL964" s="29"/>
    </row>
    <row r="965" spans="22:116" s="28" customFormat="1" ht="12.75"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</row>
    <row r="966" spans="22:116" s="28" customFormat="1" ht="12.75"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</row>
    <row r="967" spans="22:116" s="28" customFormat="1" ht="12.75"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  <c r="CI967" s="29"/>
      <c r="CJ967" s="29"/>
      <c r="CK967" s="29"/>
      <c r="CL967" s="29"/>
      <c r="CM967" s="29"/>
      <c r="CN967" s="29"/>
      <c r="CO967" s="29"/>
      <c r="CP967" s="29"/>
      <c r="CQ967" s="29"/>
      <c r="CR967" s="29"/>
      <c r="CS967" s="29"/>
      <c r="CT967" s="29"/>
      <c r="CU967" s="29"/>
      <c r="CV967" s="29"/>
      <c r="CW967" s="29"/>
      <c r="CX967" s="29"/>
      <c r="CY967" s="29"/>
      <c r="CZ967" s="29"/>
      <c r="DA967" s="29"/>
      <c r="DB967" s="29"/>
      <c r="DC967" s="29"/>
      <c r="DD967" s="29"/>
      <c r="DE967" s="29"/>
      <c r="DF967" s="29"/>
      <c r="DG967" s="29"/>
      <c r="DH967" s="29"/>
      <c r="DI967" s="29"/>
      <c r="DJ967" s="29"/>
      <c r="DK967" s="29"/>
      <c r="DL967" s="29"/>
    </row>
    <row r="968" spans="22:116" s="28" customFormat="1" ht="12.75"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  <c r="CJ968" s="29"/>
      <c r="CK968" s="29"/>
      <c r="CL968" s="29"/>
      <c r="CM968" s="29"/>
      <c r="CN968" s="29"/>
      <c r="CO968" s="29"/>
      <c r="CP968" s="29"/>
      <c r="CQ968" s="29"/>
      <c r="CR968" s="29"/>
      <c r="CS968" s="29"/>
      <c r="CT968" s="29"/>
      <c r="CU968" s="29"/>
      <c r="CV968" s="29"/>
      <c r="CW968" s="29"/>
      <c r="CX968" s="29"/>
      <c r="CY968" s="29"/>
      <c r="CZ968" s="29"/>
      <c r="DA968" s="29"/>
      <c r="DB968" s="29"/>
      <c r="DC968" s="29"/>
      <c r="DD968" s="29"/>
      <c r="DE968" s="29"/>
      <c r="DF968" s="29"/>
      <c r="DG968" s="29"/>
      <c r="DH968" s="29"/>
      <c r="DI968" s="29"/>
      <c r="DJ968" s="29"/>
      <c r="DK968" s="29"/>
      <c r="DL968" s="29"/>
    </row>
    <row r="969" spans="22:116" s="28" customFormat="1" ht="12.75"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  <c r="CJ969" s="29"/>
      <c r="CK969" s="29"/>
      <c r="CL969" s="29"/>
      <c r="CM969" s="29"/>
      <c r="CN969" s="29"/>
      <c r="CO969" s="29"/>
      <c r="CP969" s="29"/>
      <c r="CQ969" s="29"/>
      <c r="CR969" s="29"/>
      <c r="CS969" s="29"/>
      <c r="CT969" s="29"/>
      <c r="CU969" s="29"/>
      <c r="CV969" s="29"/>
      <c r="CW969" s="29"/>
      <c r="CX969" s="29"/>
      <c r="CY969" s="29"/>
      <c r="CZ969" s="29"/>
      <c r="DA969" s="29"/>
      <c r="DB969" s="29"/>
      <c r="DC969" s="29"/>
      <c r="DD969" s="29"/>
      <c r="DE969" s="29"/>
      <c r="DF969" s="29"/>
      <c r="DG969" s="29"/>
      <c r="DH969" s="29"/>
      <c r="DI969" s="29"/>
      <c r="DJ969" s="29"/>
      <c r="DK969" s="29"/>
      <c r="DL969" s="29"/>
    </row>
    <row r="970" spans="22:116" s="28" customFormat="1" ht="12.75"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</row>
    <row r="971" spans="22:116" s="28" customFormat="1" ht="12.75"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  <c r="CJ971" s="29"/>
      <c r="CK971" s="29"/>
      <c r="CL971" s="29"/>
      <c r="CM971" s="29"/>
      <c r="CN971" s="29"/>
      <c r="CO971" s="29"/>
      <c r="CP971" s="29"/>
      <c r="CQ971" s="29"/>
      <c r="CR971" s="29"/>
      <c r="CS971" s="29"/>
      <c r="CT971" s="29"/>
      <c r="CU971" s="29"/>
      <c r="CV971" s="29"/>
      <c r="CW971" s="29"/>
      <c r="CX971" s="29"/>
      <c r="CY971" s="29"/>
      <c r="CZ971" s="29"/>
      <c r="DA971" s="29"/>
      <c r="DB971" s="29"/>
      <c r="DC971" s="29"/>
      <c r="DD971" s="29"/>
      <c r="DE971" s="29"/>
      <c r="DF971" s="29"/>
      <c r="DG971" s="29"/>
      <c r="DH971" s="29"/>
      <c r="DI971" s="29"/>
      <c r="DJ971" s="29"/>
      <c r="DK971" s="29"/>
      <c r="DL971" s="29"/>
    </row>
    <row r="972" spans="22:116" s="28" customFormat="1" ht="12.75"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</row>
    <row r="973" spans="22:116" s="28" customFormat="1" ht="12.75"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  <c r="CJ973" s="29"/>
      <c r="CK973" s="29"/>
      <c r="CL973" s="29"/>
      <c r="CM973" s="29"/>
      <c r="CN973" s="29"/>
      <c r="CO973" s="29"/>
      <c r="CP973" s="29"/>
      <c r="CQ973" s="29"/>
      <c r="CR973" s="29"/>
      <c r="CS973" s="29"/>
      <c r="CT973" s="29"/>
      <c r="CU973" s="29"/>
      <c r="CV973" s="29"/>
      <c r="CW973" s="29"/>
      <c r="CX973" s="29"/>
      <c r="CY973" s="29"/>
      <c r="CZ973" s="29"/>
      <c r="DA973" s="29"/>
      <c r="DB973" s="29"/>
      <c r="DC973" s="29"/>
      <c r="DD973" s="29"/>
      <c r="DE973" s="29"/>
      <c r="DF973" s="29"/>
      <c r="DG973" s="29"/>
      <c r="DH973" s="29"/>
      <c r="DI973" s="29"/>
      <c r="DJ973" s="29"/>
      <c r="DK973" s="29"/>
      <c r="DL973" s="29"/>
    </row>
    <row r="974" spans="22:116" s="28" customFormat="1" ht="12.75"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  <c r="CI974" s="29"/>
      <c r="CJ974" s="29"/>
      <c r="CK974" s="29"/>
      <c r="CL974" s="29"/>
      <c r="CM974" s="29"/>
      <c r="CN974" s="29"/>
      <c r="CO974" s="29"/>
      <c r="CP974" s="29"/>
      <c r="CQ974" s="29"/>
      <c r="CR974" s="29"/>
      <c r="CS974" s="29"/>
      <c r="CT974" s="29"/>
      <c r="CU974" s="29"/>
      <c r="CV974" s="29"/>
      <c r="CW974" s="29"/>
      <c r="CX974" s="29"/>
      <c r="CY974" s="29"/>
      <c r="CZ974" s="29"/>
      <c r="DA974" s="29"/>
      <c r="DB974" s="29"/>
      <c r="DC974" s="29"/>
      <c r="DD974" s="29"/>
      <c r="DE974" s="29"/>
      <c r="DF974" s="29"/>
      <c r="DG974" s="29"/>
      <c r="DH974" s="29"/>
      <c r="DI974" s="29"/>
      <c r="DJ974" s="29"/>
      <c r="DK974" s="29"/>
      <c r="DL974" s="29"/>
    </row>
    <row r="975" spans="22:116" s="28" customFormat="1" ht="12.75"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  <c r="CI975" s="29"/>
      <c r="CJ975" s="29"/>
      <c r="CK975" s="29"/>
      <c r="CL975" s="29"/>
      <c r="CM975" s="29"/>
      <c r="CN975" s="29"/>
      <c r="CO975" s="29"/>
      <c r="CP975" s="29"/>
      <c r="CQ975" s="29"/>
      <c r="CR975" s="29"/>
      <c r="CS975" s="29"/>
      <c r="CT975" s="29"/>
      <c r="CU975" s="29"/>
      <c r="CV975" s="29"/>
      <c r="CW975" s="29"/>
      <c r="CX975" s="29"/>
      <c r="CY975" s="29"/>
      <c r="CZ975" s="29"/>
      <c r="DA975" s="29"/>
      <c r="DB975" s="29"/>
      <c r="DC975" s="29"/>
      <c r="DD975" s="29"/>
      <c r="DE975" s="29"/>
      <c r="DF975" s="29"/>
      <c r="DG975" s="29"/>
      <c r="DH975" s="29"/>
      <c r="DI975" s="29"/>
      <c r="DJ975" s="29"/>
      <c r="DK975" s="29"/>
      <c r="DL975" s="29"/>
    </row>
    <row r="976" spans="22:116" s="28" customFormat="1" ht="12.75"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  <c r="CI976" s="29"/>
      <c r="CJ976" s="29"/>
      <c r="CK976" s="29"/>
      <c r="CL976" s="29"/>
      <c r="CM976" s="29"/>
      <c r="CN976" s="29"/>
      <c r="CO976" s="29"/>
      <c r="CP976" s="29"/>
      <c r="CQ976" s="29"/>
      <c r="CR976" s="29"/>
      <c r="CS976" s="29"/>
      <c r="CT976" s="29"/>
      <c r="CU976" s="29"/>
      <c r="CV976" s="29"/>
      <c r="CW976" s="29"/>
      <c r="CX976" s="29"/>
      <c r="CY976" s="29"/>
      <c r="CZ976" s="29"/>
      <c r="DA976" s="29"/>
      <c r="DB976" s="29"/>
      <c r="DC976" s="29"/>
      <c r="DD976" s="29"/>
      <c r="DE976" s="29"/>
      <c r="DF976" s="29"/>
      <c r="DG976" s="29"/>
      <c r="DH976" s="29"/>
      <c r="DI976" s="29"/>
      <c r="DJ976" s="29"/>
      <c r="DK976" s="29"/>
      <c r="DL976" s="29"/>
    </row>
    <row r="977" spans="22:116" s="28" customFormat="1" ht="12.75"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  <c r="CW977" s="29"/>
      <c r="CX977" s="29"/>
      <c r="CY977" s="29"/>
      <c r="CZ977" s="29"/>
      <c r="DA977" s="29"/>
      <c r="DB977" s="29"/>
      <c r="DC977" s="29"/>
      <c r="DD977" s="29"/>
      <c r="DE977" s="29"/>
      <c r="DF977" s="29"/>
      <c r="DG977" s="29"/>
      <c r="DH977" s="29"/>
      <c r="DI977" s="29"/>
      <c r="DJ977" s="29"/>
      <c r="DK977" s="29"/>
      <c r="DL977" s="29"/>
    </row>
    <row r="978" spans="22:116" s="28" customFormat="1" ht="12.75"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  <c r="CI978" s="29"/>
      <c r="CJ978" s="29"/>
      <c r="CK978" s="29"/>
      <c r="CL978" s="29"/>
      <c r="CM978" s="29"/>
      <c r="CN978" s="29"/>
      <c r="CO978" s="29"/>
      <c r="CP978" s="29"/>
      <c r="CQ978" s="29"/>
      <c r="CR978" s="29"/>
      <c r="CS978" s="29"/>
      <c r="CT978" s="29"/>
      <c r="CU978" s="29"/>
      <c r="CV978" s="29"/>
      <c r="CW978" s="29"/>
      <c r="CX978" s="29"/>
      <c r="CY978" s="29"/>
      <c r="CZ978" s="29"/>
      <c r="DA978" s="29"/>
      <c r="DB978" s="29"/>
      <c r="DC978" s="29"/>
      <c r="DD978" s="29"/>
      <c r="DE978" s="29"/>
      <c r="DF978" s="29"/>
      <c r="DG978" s="29"/>
      <c r="DH978" s="29"/>
      <c r="DI978" s="29"/>
      <c r="DJ978" s="29"/>
      <c r="DK978" s="29"/>
      <c r="DL978" s="29"/>
    </row>
    <row r="979" spans="22:116" s="28" customFormat="1" ht="12.75"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  <c r="CI979" s="29"/>
      <c r="CJ979" s="29"/>
      <c r="CK979" s="29"/>
      <c r="CL979" s="29"/>
      <c r="CM979" s="29"/>
      <c r="CN979" s="29"/>
      <c r="CO979" s="29"/>
      <c r="CP979" s="29"/>
      <c r="CQ979" s="29"/>
      <c r="CR979" s="29"/>
      <c r="CS979" s="29"/>
      <c r="CT979" s="29"/>
      <c r="CU979" s="29"/>
      <c r="CV979" s="29"/>
      <c r="CW979" s="29"/>
      <c r="CX979" s="29"/>
      <c r="CY979" s="29"/>
      <c r="CZ979" s="29"/>
      <c r="DA979" s="29"/>
      <c r="DB979" s="29"/>
      <c r="DC979" s="29"/>
      <c r="DD979" s="29"/>
      <c r="DE979" s="29"/>
      <c r="DF979" s="29"/>
      <c r="DG979" s="29"/>
      <c r="DH979" s="29"/>
      <c r="DI979" s="29"/>
      <c r="DJ979" s="29"/>
      <c r="DK979" s="29"/>
      <c r="DL979" s="29"/>
    </row>
    <row r="980" spans="22:116" s="28" customFormat="1" ht="12.75"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</row>
    <row r="981" spans="22:116" s="28" customFormat="1" ht="12.75"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  <c r="CW981" s="29"/>
      <c r="CX981" s="29"/>
      <c r="CY981" s="29"/>
      <c r="CZ981" s="29"/>
      <c r="DA981" s="29"/>
      <c r="DB981" s="29"/>
      <c r="DC981" s="29"/>
      <c r="DD981" s="29"/>
      <c r="DE981" s="29"/>
      <c r="DF981" s="29"/>
      <c r="DG981" s="29"/>
      <c r="DH981" s="29"/>
      <c r="DI981" s="29"/>
      <c r="DJ981" s="29"/>
      <c r="DK981" s="29"/>
      <c r="DL981" s="29"/>
    </row>
    <row r="982" spans="22:116" s="28" customFormat="1" ht="12.75"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  <c r="CI982" s="29"/>
      <c r="CJ982" s="29"/>
      <c r="CK982" s="29"/>
      <c r="CL982" s="29"/>
      <c r="CM982" s="29"/>
      <c r="CN982" s="29"/>
      <c r="CO982" s="29"/>
      <c r="CP982" s="29"/>
      <c r="CQ982" s="29"/>
      <c r="CR982" s="29"/>
      <c r="CS982" s="29"/>
      <c r="CT982" s="29"/>
      <c r="CU982" s="29"/>
      <c r="CV982" s="29"/>
      <c r="CW982" s="29"/>
      <c r="CX982" s="29"/>
      <c r="CY982" s="29"/>
      <c r="CZ982" s="29"/>
      <c r="DA982" s="29"/>
      <c r="DB982" s="29"/>
      <c r="DC982" s="29"/>
      <c r="DD982" s="29"/>
      <c r="DE982" s="29"/>
      <c r="DF982" s="29"/>
      <c r="DG982" s="29"/>
      <c r="DH982" s="29"/>
      <c r="DI982" s="29"/>
      <c r="DJ982" s="29"/>
      <c r="DK982" s="29"/>
      <c r="DL982" s="29"/>
    </row>
    <row r="983" spans="22:116" s="28" customFormat="1" ht="12.75"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  <c r="CI983" s="29"/>
      <c r="CJ983" s="29"/>
      <c r="CK983" s="29"/>
      <c r="CL983" s="29"/>
      <c r="CM983" s="29"/>
      <c r="CN983" s="29"/>
      <c r="CO983" s="29"/>
      <c r="CP983" s="29"/>
      <c r="CQ983" s="29"/>
      <c r="CR983" s="29"/>
      <c r="CS983" s="29"/>
      <c r="CT983" s="29"/>
      <c r="CU983" s="29"/>
      <c r="CV983" s="29"/>
      <c r="CW983" s="29"/>
      <c r="CX983" s="29"/>
      <c r="CY983" s="29"/>
      <c r="CZ983" s="29"/>
      <c r="DA983" s="29"/>
      <c r="DB983" s="29"/>
      <c r="DC983" s="29"/>
      <c r="DD983" s="29"/>
      <c r="DE983" s="29"/>
      <c r="DF983" s="29"/>
      <c r="DG983" s="29"/>
      <c r="DH983" s="29"/>
      <c r="DI983" s="29"/>
      <c r="DJ983" s="29"/>
      <c r="DK983" s="29"/>
      <c r="DL983" s="29"/>
    </row>
    <row r="984" spans="22:116" s="28" customFormat="1" ht="12.75"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  <c r="CI984" s="29"/>
      <c r="CJ984" s="29"/>
      <c r="CK984" s="29"/>
      <c r="CL984" s="29"/>
      <c r="CM984" s="29"/>
      <c r="CN984" s="29"/>
      <c r="CO984" s="29"/>
      <c r="CP984" s="29"/>
      <c r="CQ984" s="29"/>
      <c r="CR984" s="29"/>
      <c r="CS984" s="29"/>
      <c r="CT984" s="29"/>
      <c r="CU984" s="29"/>
      <c r="CV984" s="29"/>
      <c r="CW984" s="29"/>
      <c r="CX984" s="29"/>
      <c r="CY984" s="29"/>
      <c r="CZ984" s="29"/>
      <c r="DA984" s="29"/>
      <c r="DB984" s="29"/>
      <c r="DC984" s="29"/>
      <c r="DD984" s="29"/>
      <c r="DE984" s="29"/>
      <c r="DF984" s="29"/>
      <c r="DG984" s="29"/>
      <c r="DH984" s="29"/>
      <c r="DI984" s="29"/>
      <c r="DJ984" s="29"/>
      <c r="DK984" s="29"/>
      <c r="DL984" s="29"/>
    </row>
    <row r="985" spans="22:116" s="28" customFormat="1" ht="12.75"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</row>
    <row r="986" spans="22:116" s="28" customFormat="1" ht="12.75"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</row>
    <row r="987" spans="22:116" s="28" customFormat="1" ht="12.75"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</row>
    <row r="988" spans="22:116" s="28" customFormat="1" ht="12.75"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</row>
    <row r="989" spans="22:116" s="28" customFormat="1" ht="12.75"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  <c r="CI989" s="29"/>
      <c r="CJ989" s="29"/>
      <c r="CK989" s="29"/>
      <c r="CL989" s="29"/>
      <c r="CM989" s="29"/>
      <c r="CN989" s="29"/>
      <c r="CO989" s="29"/>
      <c r="CP989" s="29"/>
      <c r="CQ989" s="29"/>
      <c r="CR989" s="29"/>
      <c r="CS989" s="29"/>
      <c r="CT989" s="29"/>
      <c r="CU989" s="29"/>
      <c r="CV989" s="29"/>
      <c r="CW989" s="29"/>
      <c r="CX989" s="29"/>
      <c r="CY989" s="29"/>
      <c r="CZ989" s="29"/>
      <c r="DA989" s="29"/>
      <c r="DB989" s="29"/>
      <c r="DC989" s="29"/>
      <c r="DD989" s="29"/>
      <c r="DE989" s="29"/>
      <c r="DF989" s="29"/>
      <c r="DG989" s="29"/>
      <c r="DH989" s="29"/>
      <c r="DI989" s="29"/>
      <c r="DJ989" s="29"/>
      <c r="DK989" s="29"/>
      <c r="DL989" s="29"/>
    </row>
    <row r="990" spans="22:116" s="28" customFormat="1" ht="12.75"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  <c r="CI990" s="29"/>
      <c r="CJ990" s="29"/>
      <c r="CK990" s="29"/>
      <c r="CL990" s="29"/>
      <c r="CM990" s="29"/>
      <c r="CN990" s="29"/>
      <c r="CO990" s="29"/>
      <c r="CP990" s="29"/>
      <c r="CQ990" s="29"/>
      <c r="CR990" s="29"/>
      <c r="CS990" s="29"/>
      <c r="CT990" s="29"/>
      <c r="CU990" s="29"/>
      <c r="CV990" s="29"/>
      <c r="CW990" s="29"/>
      <c r="CX990" s="29"/>
      <c r="CY990" s="29"/>
      <c r="CZ990" s="29"/>
      <c r="DA990" s="29"/>
      <c r="DB990" s="29"/>
      <c r="DC990" s="29"/>
      <c r="DD990" s="29"/>
      <c r="DE990" s="29"/>
      <c r="DF990" s="29"/>
      <c r="DG990" s="29"/>
      <c r="DH990" s="29"/>
      <c r="DI990" s="29"/>
      <c r="DJ990" s="29"/>
      <c r="DK990" s="29"/>
      <c r="DL990" s="29"/>
    </row>
    <row r="991" spans="22:116" s="28" customFormat="1" ht="12.75"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  <c r="CI991" s="29"/>
      <c r="CJ991" s="29"/>
      <c r="CK991" s="29"/>
      <c r="CL991" s="29"/>
      <c r="CM991" s="29"/>
      <c r="CN991" s="29"/>
      <c r="CO991" s="29"/>
      <c r="CP991" s="29"/>
      <c r="CQ991" s="29"/>
      <c r="CR991" s="29"/>
      <c r="CS991" s="29"/>
      <c r="CT991" s="29"/>
      <c r="CU991" s="29"/>
      <c r="CV991" s="29"/>
      <c r="CW991" s="29"/>
      <c r="CX991" s="29"/>
      <c r="CY991" s="29"/>
      <c r="CZ991" s="29"/>
      <c r="DA991" s="29"/>
      <c r="DB991" s="29"/>
      <c r="DC991" s="29"/>
      <c r="DD991" s="29"/>
      <c r="DE991" s="29"/>
      <c r="DF991" s="29"/>
      <c r="DG991" s="29"/>
      <c r="DH991" s="29"/>
      <c r="DI991" s="29"/>
      <c r="DJ991" s="29"/>
      <c r="DK991" s="29"/>
      <c r="DL991" s="29"/>
    </row>
    <row r="992" spans="22:116" s="28" customFormat="1" ht="12.75"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  <c r="CI992" s="29"/>
      <c r="CJ992" s="29"/>
      <c r="CK992" s="29"/>
      <c r="CL992" s="29"/>
      <c r="CM992" s="29"/>
      <c r="CN992" s="29"/>
      <c r="CO992" s="29"/>
      <c r="CP992" s="29"/>
      <c r="CQ992" s="29"/>
      <c r="CR992" s="29"/>
      <c r="CS992" s="29"/>
      <c r="CT992" s="29"/>
      <c r="CU992" s="29"/>
      <c r="CV992" s="29"/>
      <c r="CW992" s="29"/>
      <c r="CX992" s="29"/>
      <c r="CY992" s="29"/>
      <c r="CZ992" s="29"/>
      <c r="DA992" s="29"/>
      <c r="DB992" s="29"/>
      <c r="DC992" s="29"/>
      <c r="DD992" s="29"/>
      <c r="DE992" s="29"/>
      <c r="DF992" s="29"/>
      <c r="DG992" s="29"/>
      <c r="DH992" s="29"/>
      <c r="DI992" s="29"/>
      <c r="DJ992" s="29"/>
      <c r="DK992" s="29"/>
      <c r="DL992" s="29"/>
    </row>
    <row r="993" spans="22:116" s="28" customFormat="1" ht="12.75"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</row>
    <row r="994" spans="22:116" s="28" customFormat="1" ht="12.75"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</row>
    <row r="995" spans="22:116" s="28" customFormat="1" ht="12.75"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</row>
    <row r="996" spans="22:116" s="28" customFormat="1" ht="12.75"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  <c r="CI996" s="29"/>
      <c r="CJ996" s="29"/>
      <c r="CK996" s="29"/>
      <c r="CL996" s="29"/>
      <c r="CM996" s="29"/>
      <c r="CN996" s="29"/>
      <c r="CO996" s="29"/>
      <c r="CP996" s="29"/>
      <c r="CQ996" s="29"/>
      <c r="CR996" s="29"/>
      <c r="CS996" s="29"/>
      <c r="CT996" s="29"/>
      <c r="CU996" s="29"/>
      <c r="CV996" s="29"/>
      <c r="CW996" s="29"/>
      <c r="CX996" s="29"/>
      <c r="CY996" s="29"/>
      <c r="CZ996" s="29"/>
      <c r="DA996" s="29"/>
      <c r="DB996" s="29"/>
      <c r="DC996" s="29"/>
      <c r="DD996" s="29"/>
      <c r="DE996" s="29"/>
      <c r="DF996" s="29"/>
      <c r="DG996" s="29"/>
      <c r="DH996" s="29"/>
      <c r="DI996" s="29"/>
      <c r="DJ996" s="29"/>
      <c r="DK996" s="29"/>
      <c r="DL996" s="29"/>
    </row>
    <row r="997" spans="22:116" s="28" customFormat="1" ht="12.75"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  <c r="CW997" s="29"/>
      <c r="CX997" s="29"/>
      <c r="CY997" s="29"/>
      <c r="CZ997" s="29"/>
      <c r="DA997" s="29"/>
      <c r="DB997" s="29"/>
      <c r="DC997" s="29"/>
      <c r="DD997" s="29"/>
      <c r="DE997" s="29"/>
      <c r="DF997" s="29"/>
      <c r="DG997" s="29"/>
      <c r="DH997" s="29"/>
      <c r="DI997" s="29"/>
      <c r="DJ997" s="29"/>
      <c r="DK997" s="29"/>
      <c r="DL997" s="29"/>
    </row>
    <row r="998" spans="22:116" s="28" customFormat="1" ht="12.75"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  <c r="CI998" s="29"/>
      <c r="CJ998" s="29"/>
      <c r="CK998" s="29"/>
      <c r="CL998" s="29"/>
      <c r="CM998" s="29"/>
      <c r="CN998" s="29"/>
      <c r="CO998" s="29"/>
      <c r="CP998" s="29"/>
      <c r="CQ998" s="29"/>
      <c r="CR998" s="29"/>
      <c r="CS998" s="29"/>
      <c r="CT998" s="29"/>
      <c r="CU998" s="29"/>
      <c r="CV998" s="29"/>
      <c r="CW998" s="29"/>
      <c r="CX998" s="29"/>
      <c r="CY998" s="29"/>
      <c r="CZ998" s="29"/>
      <c r="DA998" s="29"/>
      <c r="DB998" s="29"/>
      <c r="DC998" s="29"/>
      <c r="DD998" s="29"/>
      <c r="DE998" s="29"/>
      <c r="DF998" s="29"/>
      <c r="DG998" s="29"/>
      <c r="DH998" s="29"/>
      <c r="DI998" s="29"/>
      <c r="DJ998" s="29"/>
      <c r="DK998" s="29"/>
      <c r="DL998" s="29"/>
    </row>
    <row r="999" spans="22:116" s="28" customFormat="1" ht="12.75"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  <c r="CI999" s="29"/>
      <c r="CJ999" s="29"/>
      <c r="CK999" s="29"/>
      <c r="CL999" s="29"/>
      <c r="CM999" s="29"/>
      <c r="CN999" s="29"/>
      <c r="CO999" s="29"/>
      <c r="CP999" s="29"/>
      <c r="CQ999" s="29"/>
      <c r="CR999" s="29"/>
      <c r="CS999" s="29"/>
      <c r="CT999" s="29"/>
      <c r="CU999" s="29"/>
      <c r="CV999" s="29"/>
      <c r="CW999" s="29"/>
      <c r="CX999" s="29"/>
      <c r="CY999" s="29"/>
      <c r="CZ999" s="29"/>
      <c r="DA999" s="29"/>
      <c r="DB999" s="29"/>
      <c r="DC999" s="29"/>
      <c r="DD999" s="29"/>
      <c r="DE999" s="29"/>
      <c r="DF999" s="29"/>
      <c r="DG999" s="29"/>
      <c r="DH999" s="29"/>
      <c r="DI999" s="29"/>
      <c r="DJ999" s="29"/>
      <c r="DK999" s="29"/>
      <c r="DL999" s="29"/>
    </row>
    <row r="1000" spans="22:116" s="28" customFormat="1" ht="12.75"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  <c r="CI1000" s="29"/>
      <c r="CJ1000" s="29"/>
      <c r="CK1000" s="29"/>
      <c r="CL1000" s="29"/>
      <c r="CM1000" s="29"/>
      <c r="CN1000" s="29"/>
      <c r="CO1000" s="29"/>
      <c r="CP1000" s="29"/>
      <c r="CQ1000" s="29"/>
      <c r="CR1000" s="29"/>
      <c r="CS1000" s="29"/>
      <c r="CT1000" s="29"/>
      <c r="CU1000" s="29"/>
      <c r="CV1000" s="29"/>
      <c r="CW1000" s="29"/>
      <c r="CX1000" s="29"/>
      <c r="CY1000" s="29"/>
      <c r="CZ1000" s="29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29"/>
      <c r="DK1000" s="29"/>
      <c r="DL1000" s="29"/>
    </row>
    <row r="1001" spans="22:116" s="28" customFormat="1" ht="12.75"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  <c r="CI1001" s="29"/>
      <c r="CJ1001" s="29"/>
      <c r="CK1001" s="29"/>
      <c r="CL1001" s="29"/>
      <c r="CM1001" s="29"/>
      <c r="CN1001" s="29"/>
      <c r="CO1001" s="29"/>
      <c r="CP1001" s="29"/>
      <c r="CQ1001" s="29"/>
      <c r="CR1001" s="29"/>
      <c r="CS1001" s="29"/>
      <c r="CT1001" s="29"/>
      <c r="CU1001" s="29"/>
      <c r="CV1001" s="29"/>
      <c r="CW1001" s="29"/>
      <c r="CX1001" s="29"/>
      <c r="CY1001" s="29"/>
      <c r="CZ1001" s="29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29"/>
      <c r="DK1001" s="29"/>
      <c r="DL1001" s="29"/>
    </row>
    <row r="1002" spans="22:116" s="28" customFormat="1" ht="12.75"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  <c r="CW1002" s="29"/>
      <c r="CX1002" s="29"/>
      <c r="CY1002" s="29"/>
      <c r="CZ1002" s="29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29"/>
      <c r="DK1002" s="29"/>
      <c r="DL1002" s="29"/>
    </row>
    <row r="1003" spans="22:116" s="28" customFormat="1" ht="12.75"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</row>
    <row r="1004" spans="22:116" s="28" customFormat="1" ht="12.75"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  <c r="CI1004" s="29"/>
      <c r="CJ1004" s="29"/>
      <c r="CK1004" s="29"/>
      <c r="CL1004" s="29"/>
      <c r="CM1004" s="29"/>
      <c r="CN1004" s="29"/>
      <c r="CO1004" s="29"/>
      <c r="CP1004" s="29"/>
      <c r="CQ1004" s="29"/>
      <c r="CR1004" s="29"/>
      <c r="CS1004" s="29"/>
      <c r="CT1004" s="29"/>
      <c r="CU1004" s="29"/>
      <c r="CV1004" s="29"/>
      <c r="CW1004" s="29"/>
      <c r="CX1004" s="29"/>
      <c r="CY1004" s="29"/>
      <c r="CZ1004" s="29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29"/>
      <c r="DK1004" s="29"/>
      <c r="DL1004" s="29"/>
    </row>
    <row r="1005" spans="22:116" s="28" customFormat="1" ht="12.75"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  <c r="CI1005" s="29"/>
      <c r="CJ1005" s="29"/>
      <c r="CK1005" s="29"/>
      <c r="CL1005" s="29"/>
      <c r="CM1005" s="29"/>
      <c r="CN1005" s="29"/>
      <c r="CO1005" s="29"/>
      <c r="CP1005" s="29"/>
      <c r="CQ1005" s="29"/>
      <c r="CR1005" s="29"/>
      <c r="CS1005" s="29"/>
      <c r="CT1005" s="29"/>
      <c r="CU1005" s="29"/>
      <c r="CV1005" s="29"/>
      <c r="CW1005" s="29"/>
      <c r="CX1005" s="29"/>
      <c r="CY1005" s="29"/>
      <c r="CZ1005" s="29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29"/>
      <c r="DK1005" s="29"/>
      <c r="DL1005" s="29"/>
    </row>
    <row r="1006" spans="22:116" s="28" customFormat="1" ht="12.75"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</row>
    <row r="1007" spans="22:116" s="28" customFormat="1" ht="12.75"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  <c r="CI1007" s="29"/>
      <c r="CJ1007" s="29"/>
      <c r="CK1007" s="29"/>
      <c r="CL1007" s="29"/>
      <c r="CM1007" s="29"/>
      <c r="CN1007" s="29"/>
      <c r="CO1007" s="29"/>
      <c r="CP1007" s="29"/>
      <c r="CQ1007" s="29"/>
      <c r="CR1007" s="29"/>
      <c r="CS1007" s="29"/>
      <c r="CT1007" s="29"/>
      <c r="CU1007" s="29"/>
      <c r="CV1007" s="29"/>
      <c r="CW1007" s="29"/>
      <c r="CX1007" s="29"/>
      <c r="CY1007" s="29"/>
      <c r="CZ1007" s="29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29"/>
      <c r="DK1007" s="29"/>
      <c r="DL1007" s="29"/>
    </row>
    <row r="1008" spans="22:116" s="28" customFormat="1" ht="12.75"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</row>
    <row r="1009" spans="22:116" s="28" customFormat="1" ht="12.75"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  <c r="CI1009" s="29"/>
      <c r="CJ1009" s="29"/>
      <c r="CK1009" s="29"/>
      <c r="CL1009" s="29"/>
      <c r="CM1009" s="29"/>
      <c r="CN1009" s="29"/>
      <c r="CO1009" s="29"/>
      <c r="CP1009" s="29"/>
      <c r="CQ1009" s="29"/>
      <c r="CR1009" s="29"/>
      <c r="CS1009" s="29"/>
      <c r="CT1009" s="29"/>
      <c r="CU1009" s="29"/>
      <c r="CV1009" s="29"/>
      <c r="CW1009" s="29"/>
      <c r="CX1009" s="29"/>
      <c r="CY1009" s="29"/>
      <c r="CZ1009" s="29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29"/>
      <c r="DK1009" s="29"/>
      <c r="DL1009" s="29"/>
    </row>
    <row r="1010" spans="22:116" s="28" customFormat="1" ht="12.75"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  <c r="CI1010" s="29"/>
      <c r="CJ1010" s="29"/>
      <c r="CK1010" s="29"/>
      <c r="CL1010" s="29"/>
      <c r="CM1010" s="29"/>
      <c r="CN1010" s="29"/>
      <c r="CO1010" s="29"/>
      <c r="CP1010" s="29"/>
      <c r="CQ1010" s="29"/>
      <c r="CR1010" s="29"/>
      <c r="CS1010" s="29"/>
      <c r="CT1010" s="29"/>
      <c r="CU1010" s="29"/>
      <c r="CV1010" s="29"/>
      <c r="CW1010" s="29"/>
      <c r="CX1010" s="29"/>
      <c r="CY1010" s="29"/>
      <c r="CZ1010" s="29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29"/>
      <c r="DK1010" s="29"/>
      <c r="DL1010" s="29"/>
    </row>
    <row r="1011" spans="22:116" s="28" customFormat="1" ht="12.75"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</row>
    <row r="1012" spans="22:116" s="28" customFormat="1" ht="12.75"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  <c r="CI1012" s="29"/>
      <c r="CJ1012" s="29"/>
      <c r="CK1012" s="29"/>
      <c r="CL1012" s="29"/>
      <c r="CM1012" s="29"/>
      <c r="CN1012" s="29"/>
      <c r="CO1012" s="29"/>
      <c r="CP1012" s="29"/>
      <c r="CQ1012" s="29"/>
      <c r="CR1012" s="29"/>
      <c r="CS1012" s="29"/>
      <c r="CT1012" s="29"/>
      <c r="CU1012" s="29"/>
      <c r="CV1012" s="29"/>
      <c r="CW1012" s="29"/>
      <c r="CX1012" s="29"/>
      <c r="CY1012" s="29"/>
      <c r="CZ1012" s="29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29"/>
      <c r="DK1012" s="29"/>
      <c r="DL1012" s="29"/>
    </row>
    <row r="1013" spans="22:116" s="28" customFormat="1" ht="12.75"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  <c r="CI1013" s="29"/>
      <c r="CJ1013" s="29"/>
      <c r="CK1013" s="29"/>
      <c r="CL1013" s="29"/>
      <c r="CM1013" s="29"/>
      <c r="CN1013" s="29"/>
      <c r="CO1013" s="29"/>
      <c r="CP1013" s="29"/>
      <c r="CQ1013" s="29"/>
      <c r="CR1013" s="29"/>
      <c r="CS1013" s="29"/>
      <c r="CT1013" s="29"/>
      <c r="CU1013" s="29"/>
      <c r="CV1013" s="29"/>
      <c r="CW1013" s="29"/>
      <c r="CX1013" s="29"/>
      <c r="CY1013" s="29"/>
      <c r="CZ1013" s="29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29"/>
      <c r="DK1013" s="29"/>
      <c r="DL1013" s="29"/>
    </row>
    <row r="1014" spans="22:116" s="28" customFormat="1" ht="12.75"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  <c r="CI1014" s="29"/>
      <c r="CJ1014" s="29"/>
      <c r="CK1014" s="29"/>
      <c r="CL1014" s="29"/>
      <c r="CM1014" s="29"/>
      <c r="CN1014" s="29"/>
      <c r="CO1014" s="29"/>
      <c r="CP1014" s="29"/>
      <c r="CQ1014" s="29"/>
      <c r="CR1014" s="29"/>
      <c r="CS1014" s="29"/>
      <c r="CT1014" s="29"/>
      <c r="CU1014" s="29"/>
      <c r="CV1014" s="29"/>
      <c r="CW1014" s="29"/>
      <c r="CX1014" s="29"/>
      <c r="CY1014" s="29"/>
      <c r="CZ1014" s="29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29"/>
      <c r="DK1014" s="29"/>
      <c r="DL1014" s="29"/>
    </row>
    <row r="1015" spans="22:116" s="28" customFormat="1" ht="12.75"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  <c r="CI1015" s="29"/>
      <c r="CJ1015" s="29"/>
      <c r="CK1015" s="29"/>
      <c r="CL1015" s="29"/>
      <c r="CM1015" s="29"/>
      <c r="CN1015" s="29"/>
      <c r="CO1015" s="29"/>
      <c r="CP1015" s="29"/>
      <c r="CQ1015" s="29"/>
      <c r="CR1015" s="29"/>
      <c r="CS1015" s="29"/>
      <c r="CT1015" s="29"/>
      <c r="CU1015" s="29"/>
      <c r="CV1015" s="29"/>
      <c r="CW1015" s="29"/>
      <c r="CX1015" s="29"/>
      <c r="CY1015" s="29"/>
      <c r="CZ1015" s="29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29"/>
      <c r="DK1015" s="29"/>
      <c r="DL1015" s="29"/>
    </row>
    <row r="1016" spans="22:116" s="28" customFormat="1" ht="12.75"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  <c r="CI1016" s="29"/>
      <c r="CJ1016" s="29"/>
      <c r="CK1016" s="29"/>
      <c r="CL1016" s="29"/>
      <c r="CM1016" s="29"/>
      <c r="CN1016" s="29"/>
      <c r="CO1016" s="29"/>
      <c r="CP1016" s="29"/>
      <c r="CQ1016" s="29"/>
      <c r="CR1016" s="29"/>
      <c r="CS1016" s="29"/>
      <c r="CT1016" s="29"/>
      <c r="CU1016" s="29"/>
      <c r="CV1016" s="29"/>
      <c r="CW1016" s="29"/>
      <c r="CX1016" s="29"/>
      <c r="CY1016" s="29"/>
      <c r="CZ1016" s="29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29"/>
      <c r="DK1016" s="29"/>
      <c r="DL1016" s="29"/>
    </row>
    <row r="1017" spans="22:116" s="28" customFormat="1" ht="12.75"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  <c r="CI1017" s="29"/>
      <c r="CJ1017" s="29"/>
      <c r="CK1017" s="29"/>
      <c r="CL1017" s="29"/>
      <c r="CM1017" s="29"/>
      <c r="CN1017" s="29"/>
      <c r="CO1017" s="29"/>
      <c r="CP1017" s="29"/>
      <c r="CQ1017" s="29"/>
      <c r="CR1017" s="29"/>
      <c r="CS1017" s="29"/>
      <c r="CT1017" s="29"/>
      <c r="CU1017" s="29"/>
      <c r="CV1017" s="29"/>
      <c r="CW1017" s="29"/>
      <c r="CX1017" s="29"/>
      <c r="CY1017" s="29"/>
      <c r="CZ1017" s="29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29"/>
      <c r="DK1017" s="29"/>
      <c r="DL1017" s="29"/>
    </row>
    <row r="1018" spans="22:116" s="28" customFormat="1" ht="12.75"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  <c r="CI1018" s="29"/>
      <c r="CJ1018" s="29"/>
      <c r="CK1018" s="29"/>
      <c r="CL1018" s="29"/>
      <c r="CM1018" s="29"/>
      <c r="CN1018" s="29"/>
      <c r="CO1018" s="29"/>
      <c r="CP1018" s="29"/>
      <c r="CQ1018" s="29"/>
      <c r="CR1018" s="29"/>
      <c r="CS1018" s="29"/>
      <c r="CT1018" s="29"/>
      <c r="CU1018" s="29"/>
      <c r="CV1018" s="29"/>
      <c r="CW1018" s="29"/>
      <c r="CX1018" s="29"/>
      <c r="CY1018" s="29"/>
      <c r="CZ1018" s="29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29"/>
      <c r="DK1018" s="29"/>
      <c r="DL1018" s="29"/>
    </row>
    <row r="1019" spans="22:116" s="28" customFormat="1" ht="12.75"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  <c r="CW1019" s="29"/>
      <c r="CX1019" s="29"/>
      <c r="CY1019" s="29"/>
      <c r="CZ1019" s="29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29"/>
      <c r="DK1019" s="29"/>
      <c r="DL1019" s="29"/>
    </row>
    <row r="1020" spans="22:116" s="28" customFormat="1" ht="12.75"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  <c r="CI1020" s="29"/>
      <c r="CJ1020" s="29"/>
      <c r="CK1020" s="29"/>
      <c r="CL1020" s="29"/>
      <c r="CM1020" s="29"/>
      <c r="CN1020" s="29"/>
      <c r="CO1020" s="29"/>
      <c r="CP1020" s="29"/>
      <c r="CQ1020" s="29"/>
      <c r="CR1020" s="29"/>
      <c r="CS1020" s="29"/>
      <c r="CT1020" s="29"/>
      <c r="CU1020" s="29"/>
      <c r="CV1020" s="29"/>
      <c r="CW1020" s="29"/>
      <c r="CX1020" s="29"/>
      <c r="CY1020" s="29"/>
      <c r="CZ1020" s="29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29"/>
      <c r="DK1020" s="29"/>
      <c r="DL1020" s="29"/>
    </row>
    <row r="1021" spans="22:116" s="28" customFormat="1" ht="12.75"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</row>
    <row r="1022" spans="22:116" s="28" customFormat="1" ht="12.75"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  <c r="CI1022" s="29"/>
      <c r="CJ1022" s="29"/>
      <c r="CK1022" s="29"/>
      <c r="CL1022" s="29"/>
      <c r="CM1022" s="29"/>
      <c r="CN1022" s="29"/>
      <c r="CO1022" s="29"/>
      <c r="CP1022" s="29"/>
      <c r="CQ1022" s="29"/>
      <c r="CR1022" s="29"/>
      <c r="CS1022" s="29"/>
      <c r="CT1022" s="29"/>
      <c r="CU1022" s="29"/>
      <c r="CV1022" s="29"/>
      <c r="CW1022" s="29"/>
      <c r="CX1022" s="29"/>
      <c r="CY1022" s="29"/>
      <c r="CZ1022" s="29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29"/>
      <c r="DK1022" s="29"/>
      <c r="DL1022" s="29"/>
    </row>
    <row r="1023" spans="22:116" s="28" customFormat="1" ht="12.75"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9"/>
      <c r="BQ1023" s="29"/>
      <c r="BR1023" s="29"/>
      <c r="BS1023" s="29"/>
      <c r="BT1023" s="29"/>
      <c r="BU1023" s="29"/>
      <c r="BV1023" s="29"/>
      <c r="BW1023" s="29"/>
      <c r="BX1023" s="29"/>
      <c r="BY1023" s="29"/>
      <c r="BZ1023" s="29"/>
      <c r="CA1023" s="29"/>
      <c r="CB1023" s="29"/>
      <c r="CC1023" s="29"/>
      <c r="CD1023" s="29"/>
      <c r="CE1023" s="29"/>
      <c r="CF1023" s="29"/>
      <c r="CG1023" s="29"/>
      <c r="CH1023" s="29"/>
      <c r="CI1023" s="29"/>
      <c r="CJ1023" s="29"/>
      <c r="CK1023" s="29"/>
      <c r="CL1023" s="29"/>
      <c r="CM1023" s="29"/>
      <c r="CN1023" s="29"/>
      <c r="CO1023" s="29"/>
      <c r="CP1023" s="29"/>
      <c r="CQ1023" s="29"/>
      <c r="CR1023" s="29"/>
      <c r="CS1023" s="29"/>
      <c r="CT1023" s="29"/>
      <c r="CU1023" s="29"/>
      <c r="CV1023" s="29"/>
      <c r="CW1023" s="29"/>
      <c r="CX1023" s="29"/>
      <c r="CY1023" s="29"/>
      <c r="CZ1023" s="29"/>
      <c r="DA1023" s="29"/>
      <c r="DB1023" s="29"/>
      <c r="DC1023" s="29"/>
      <c r="DD1023" s="29"/>
      <c r="DE1023" s="29"/>
      <c r="DF1023" s="29"/>
      <c r="DG1023" s="29"/>
      <c r="DH1023" s="29"/>
      <c r="DI1023" s="29"/>
      <c r="DJ1023" s="29"/>
      <c r="DK1023" s="29"/>
      <c r="DL1023" s="29"/>
    </row>
    <row r="1024" spans="22:116" s="28" customFormat="1" ht="12.75"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</row>
    <row r="1025" spans="22:116" s="28" customFormat="1" ht="12.75"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9"/>
      <c r="BQ1025" s="29"/>
      <c r="BR1025" s="29"/>
      <c r="BS1025" s="29"/>
      <c r="BT1025" s="29"/>
      <c r="BU1025" s="29"/>
      <c r="BV1025" s="29"/>
      <c r="BW1025" s="29"/>
      <c r="BX1025" s="29"/>
      <c r="BY1025" s="29"/>
      <c r="BZ1025" s="29"/>
      <c r="CA1025" s="29"/>
      <c r="CB1025" s="29"/>
      <c r="CC1025" s="29"/>
      <c r="CD1025" s="29"/>
      <c r="CE1025" s="29"/>
      <c r="CF1025" s="29"/>
      <c r="CG1025" s="29"/>
      <c r="CH1025" s="29"/>
      <c r="CI1025" s="29"/>
      <c r="CJ1025" s="29"/>
      <c r="CK1025" s="29"/>
      <c r="CL1025" s="29"/>
      <c r="CM1025" s="29"/>
      <c r="CN1025" s="29"/>
      <c r="CO1025" s="29"/>
      <c r="CP1025" s="29"/>
      <c r="CQ1025" s="29"/>
      <c r="CR1025" s="29"/>
      <c r="CS1025" s="29"/>
      <c r="CT1025" s="29"/>
      <c r="CU1025" s="29"/>
      <c r="CV1025" s="29"/>
      <c r="CW1025" s="29"/>
      <c r="CX1025" s="29"/>
      <c r="CY1025" s="29"/>
      <c r="CZ1025" s="29"/>
      <c r="DA1025" s="29"/>
      <c r="DB1025" s="29"/>
      <c r="DC1025" s="29"/>
      <c r="DD1025" s="29"/>
      <c r="DE1025" s="29"/>
      <c r="DF1025" s="29"/>
      <c r="DG1025" s="29"/>
      <c r="DH1025" s="29"/>
      <c r="DI1025" s="29"/>
      <c r="DJ1025" s="29"/>
      <c r="DK1025" s="29"/>
      <c r="DL1025" s="29"/>
    </row>
    <row r="1026" spans="22:116" s="28" customFormat="1" ht="12.75"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9"/>
      <c r="BQ1026" s="29"/>
      <c r="BR1026" s="29"/>
      <c r="BS1026" s="29"/>
      <c r="BT1026" s="29"/>
      <c r="BU1026" s="29"/>
      <c r="BV1026" s="29"/>
      <c r="BW1026" s="29"/>
      <c r="BX1026" s="29"/>
      <c r="BY1026" s="29"/>
      <c r="BZ1026" s="29"/>
      <c r="CA1026" s="29"/>
      <c r="CB1026" s="29"/>
      <c r="CC1026" s="29"/>
      <c r="CD1026" s="29"/>
      <c r="CE1026" s="29"/>
      <c r="CF1026" s="29"/>
      <c r="CG1026" s="29"/>
      <c r="CH1026" s="29"/>
      <c r="CI1026" s="29"/>
      <c r="CJ1026" s="29"/>
      <c r="CK1026" s="29"/>
      <c r="CL1026" s="29"/>
      <c r="CM1026" s="29"/>
      <c r="CN1026" s="29"/>
      <c r="CO1026" s="29"/>
      <c r="CP1026" s="29"/>
      <c r="CQ1026" s="29"/>
      <c r="CR1026" s="29"/>
      <c r="CS1026" s="29"/>
      <c r="CT1026" s="29"/>
      <c r="CU1026" s="29"/>
      <c r="CV1026" s="29"/>
      <c r="CW1026" s="29"/>
      <c r="CX1026" s="29"/>
      <c r="CY1026" s="29"/>
      <c r="CZ1026" s="29"/>
      <c r="DA1026" s="29"/>
      <c r="DB1026" s="29"/>
      <c r="DC1026" s="29"/>
      <c r="DD1026" s="29"/>
      <c r="DE1026" s="29"/>
      <c r="DF1026" s="29"/>
      <c r="DG1026" s="29"/>
      <c r="DH1026" s="29"/>
      <c r="DI1026" s="29"/>
      <c r="DJ1026" s="29"/>
      <c r="DK1026" s="29"/>
      <c r="DL1026" s="29"/>
    </row>
    <row r="1027" spans="22:116" s="28" customFormat="1" ht="12.75"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9"/>
      <c r="BQ1027" s="29"/>
      <c r="BR1027" s="29"/>
      <c r="BS1027" s="29"/>
      <c r="BT1027" s="29"/>
      <c r="BU1027" s="29"/>
      <c r="BV1027" s="29"/>
      <c r="BW1027" s="29"/>
      <c r="BX1027" s="29"/>
      <c r="BY1027" s="29"/>
      <c r="BZ1027" s="29"/>
      <c r="CA1027" s="29"/>
      <c r="CB1027" s="29"/>
      <c r="CC1027" s="29"/>
      <c r="CD1027" s="29"/>
      <c r="CE1027" s="29"/>
      <c r="CF1027" s="29"/>
      <c r="CG1027" s="29"/>
      <c r="CH1027" s="29"/>
      <c r="CI1027" s="29"/>
      <c r="CJ1027" s="29"/>
      <c r="CK1027" s="29"/>
      <c r="CL1027" s="29"/>
      <c r="CM1027" s="29"/>
      <c r="CN1027" s="29"/>
      <c r="CO1027" s="29"/>
      <c r="CP1027" s="29"/>
      <c r="CQ1027" s="29"/>
      <c r="CR1027" s="29"/>
      <c r="CS1027" s="29"/>
      <c r="CT1027" s="29"/>
      <c r="CU1027" s="29"/>
      <c r="CV1027" s="29"/>
      <c r="CW1027" s="29"/>
      <c r="CX1027" s="29"/>
      <c r="CY1027" s="29"/>
      <c r="CZ1027" s="29"/>
      <c r="DA1027" s="29"/>
      <c r="DB1027" s="29"/>
      <c r="DC1027" s="29"/>
      <c r="DD1027" s="29"/>
      <c r="DE1027" s="29"/>
      <c r="DF1027" s="29"/>
      <c r="DG1027" s="29"/>
      <c r="DH1027" s="29"/>
      <c r="DI1027" s="29"/>
      <c r="DJ1027" s="29"/>
      <c r="DK1027" s="29"/>
      <c r="DL1027" s="29"/>
    </row>
    <row r="1028" spans="22:116" s="28" customFormat="1" ht="12.75"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9"/>
      <c r="BQ1028" s="29"/>
      <c r="BR1028" s="29"/>
      <c r="BS1028" s="29"/>
      <c r="BT1028" s="29"/>
      <c r="BU1028" s="29"/>
      <c r="BV1028" s="29"/>
      <c r="BW1028" s="29"/>
      <c r="BX1028" s="29"/>
      <c r="BY1028" s="29"/>
      <c r="BZ1028" s="29"/>
      <c r="CA1028" s="29"/>
      <c r="CB1028" s="29"/>
      <c r="CC1028" s="29"/>
      <c r="CD1028" s="29"/>
      <c r="CE1028" s="29"/>
      <c r="CF1028" s="29"/>
      <c r="CG1028" s="29"/>
      <c r="CH1028" s="29"/>
      <c r="CI1028" s="29"/>
      <c r="CJ1028" s="29"/>
      <c r="CK1028" s="29"/>
      <c r="CL1028" s="29"/>
      <c r="CM1028" s="29"/>
      <c r="CN1028" s="29"/>
      <c r="CO1028" s="29"/>
      <c r="CP1028" s="29"/>
      <c r="CQ1028" s="29"/>
      <c r="CR1028" s="29"/>
      <c r="CS1028" s="29"/>
      <c r="CT1028" s="29"/>
      <c r="CU1028" s="29"/>
      <c r="CV1028" s="29"/>
      <c r="CW1028" s="29"/>
      <c r="CX1028" s="29"/>
      <c r="CY1028" s="29"/>
      <c r="CZ1028" s="29"/>
      <c r="DA1028" s="29"/>
      <c r="DB1028" s="29"/>
      <c r="DC1028" s="29"/>
      <c r="DD1028" s="29"/>
      <c r="DE1028" s="29"/>
      <c r="DF1028" s="29"/>
      <c r="DG1028" s="29"/>
      <c r="DH1028" s="29"/>
      <c r="DI1028" s="29"/>
      <c r="DJ1028" s="29"/>
      <c r="DK1028" s="29"/>
      <c r="DL1028" s="29"/>
    </row>
    <row r="1029" spans="22:116" s="28" customFormat="1" ht="12.75"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9"/>
      <c r="BQ1029" s="29"/>
      <c r="BR1029" s="29"/>
      <c r="BS1029" s="29"/>
      <c r="BT1029" s="29"/>
      <c r="BU1029" s="29"/>
      <c r="BV1029" s="29"/>
      <c r="BW1029" s="29"/>
      <c r="BX1029" s="29"/>
      <c r="BY1029" s="29"/>
      <c r="BZ1029" s="29"/>
      <c r="CA1029" s="29"/>
      <c r="CB1029" s="29"/>
      <c r="CC1029" s="29"/>
      <c r="CD1029" s="29"/>
      <c r="CE1029" s="29"/>
      <c r="CF1029" s="29"/>
      <c r="CG1029" s="29"/>
      <c r="CH1029" s="29"/>
      <c r="CI1029" s="29"/>
      <c r="CJ1029" s="29"/>
      <c r="CK1029" s="29"/>
      <c r="CL1029" s="29"/>
      <c r="CM1029" s="29"/>
      <c r="CN1029" s="29"/>
      <c r="CO1029" s="29"/>
      <c r="CP1029" s="29"/>
      <c r="CQ1029" s="29"/>
      <c r="CR1029" s="29"/>
      <c r="CS1029" s="29"/>
      <c r="CT1029" s="29"/>
      <c r="CU1029" s="29"/>
      <c r="CV1029" s="29"/>
      <c r="CW1029" s="29"/>
      <c r="CX1029" s="29"/>
      <c r="CY1029" s="29"/>
      <c r="CZ1029" s="29"/>
      <c r="DA1029" s="29"/>
      <c r="DB1029" s="29"/>
      <c r="DC1029" s="29"/>
      <c r="DD1029" s="29"/>
      <c r="DE1029" s="29"/>
      <c r="DF1029" s="29"/>
      <c r="DG1029" s="29"/>
      <c r="DH1029" s="29"/>
      <c r="DI1029" s="29"/>
      <c r="DJ1029" s="29"/>
      <c r="DK1029" s="29"/>
      <c r="DL1029" s="29"/>
    </row>
    <row r="1030" spans="22:116" s="28" customFormat="1" ht="12.75"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9"/>
      <c r="BQ1030" s="29"/>
      <c r="BR1030" s="29"/>
      <c r="BS1030" s="29"/>
      <c r="BT1030" s="29"/>
      <c r="BU1030" s="29"/>
      <c r="BV1030" s="29"/>
      <c r="BW1030" s="29"/>
      <c r="BX1030" s="29"/>
      <c r="BY1030" s="29"/>
      <c r="BZ1030" s="29"/>
      <c r="CA1030" s="29"/>
      <c r="CB1030" s="29"/>
      <c r="CC1030" s="29"/>
      <c r="CD1030" s="29"/>
      <c r="CE1030" s="29"/>
      <c r="CF1030" s="29"/>
      <c r="CG1030" s="29"/>
      <c r="CH1030" s="29"/>
      <c r="CI1030" s="29"/>
      <c r="CJ1030" s="29"/>
      <c r="CK1030" s="29"/>
      <c r="CL1030" s="29"/>
      <c r="CM1030" s="29"/>
      <c r="CN1030" s="29"/>
      <c r="CO1030" s="29"/>
      <c r="CP1030" s="29"/>
      <c r="CQ1030" s="29"/>
      <c r="CR1030" s="29"/>
      <c r="CS1030" s="29"/>
      <c r="CT1030" s="29"/>
      <c r="CU1030" s="29"/>
      <c r="CV1030" s="29"/>
      <c r="CW1030" s="29"/>
      <c r="CX1030" s="29"/>
      <c r="CY1030" s="29"/>
      <c r="CZ1030" s="29"/>
      <c r="DA1030" s="29"/>
      <c r="DB1030" s="29"/>
      <c r="DC1030" s="29"/>
      <c r="DD1030" s="29"/>
      <c r="DE1030" s="29"/>
      <c r="DF1030" s="29"/>
      <c r="DG1030" s="29"/>
      <c r="DH1030" s="29"/>
      <c r="DI1030" s="29"/>
      <c r="DJ1030" s="29"/>
      <c r="DK1030" s="29"/>
      <c r="DL1030" s="29"/>
    </row>
    <row r="1031" spans="22:116" s="28" customFormat="1" ht="12.75"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9"/>
      <c r="BQ1031" s="29"/>
      <c r="BR1031" s="29"/>
      <c r="BS1031" s="29"/>
      <c r="BT1031" s="29"/>
      <c r="BU1031" s="29"/>
      <c r="BV1031" s="29"/>
      <c r="BW1031" s="29"/>
      <c r="BX1031" s="29"/>
      <c r="BY1031" s="29"/>
      <c r="BZ1031" s="29"/>
      <c r="CA1031" s="29"/>
      <c r="CB1031" s="29"/>
      <c r="CC1031" s="29"/>
      <c r="CD1031" s="29"/>
      <c r="CE1031" s="29"/>
      <c r="CF1031" s="29"/>
      <c r="CG1031" s="29"/>
      <c r="CH1031" s="29"/>
      <c r="CI1031" s="29"/>
      <c r="CJ1031" s="29"/>
      <c r="CK1031" s="29"/>
      <c r="CL1031" s="29"/>
      <c r="CM1031" s="29"/>
      <c r="CN1031" s="29"/>
      <c r="CO1031" s="29"/>
      <c r="CP1031" s="29"/>
      <c r="CQ1031" s="29"/>
      <c r="CR1031" s="29"/>
      <c r="CS1031" s="29"/>
      <c r="CT1031" s="29"/>
      <c r="CU1031" s="29"/>
      <c r="CV1031" s="29"/>
      <c r="CW1031" s="29"/>
      <c r="CX1031" s="29"/>
      <c r="CY1031" s="29"/>
      <c r="CZ1031" s="29"/>
      <c r="DA1031" s="29"/>
      <c r="DB1031" s="29"/>
      <c r="DC1031" s="29"/>
      <c r="DD1031" s="29"/>
      <c r="DE1031" s="29"/>
      <c r="DF1031" s="29"/>
      <c r="DG1031" s="29"/>
      <c r="DH1031" s="29"/>
      <c r="DI1031" s="29"/>
      <c r="DJ1031" s="29"/>
      <c r="DK1031" s="29"/>
      <c r="DL1031" s="29"/>
    </row>
    <row r="1032" spans="22:116" s="28" customFormat="1" ht="12.75"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9"/>
      <c r="BQ1032" s="29"/>
      <c r="BR1032" s="29"/>
      <c r="BS1032" s="29"/>
      <c r="BT1032" s="29"/>
      <c r="BU1032" s="29"/>
      <c r="BV1032" s="29"/>
      <c r="BW1032" s="29"/>
      <c r="BX1032" s="29"/>
      <c r="BY1032" s="29"/>
      <c r="BZ1032" s="29"/>
      <c r="CA1032" s="29"/>
      <c r="CB1032" s="29"/>
      <c r="CC1032" s="29"/>
      <c r="CD1032" s="29"/>
      <c r="CE1032" s="29"/>
      <c r="CF1032" s="29"/>
      <c r="CG1032" s="29"/>
      <c r="CH1032" s="29"/>
      <c r="CI1032" s="29"/>
      <c r="CJ1032" s="29"/>
      <c r="CK1032" s="29"/>
      <c r="CL1032" s="29"/>
      <c r="CM1032" s="29"/>
      <c r="CN1032" s="29"/>
      <c r="CO1032" s="29"/>
      <c r="CP1032" s="29"/>
      <c r="CQ1032" s="29"/>
      <c r="CR1032" s="29"/>
      <c r="CS1032" s="29"/>
      <c r="CT1032" s="29"/>
      <c r="CU1032" s="29"/>
      <c r="CV1032" s="29"/>
      <c r="CW1032" s="29"/>
      <c r="CX1032" s="29"/>
      <c r="CY1032" s="29"/>
      <c r="CZ1032" s="29"/>
      <c r="DA1032" s="29"/>
      <c r="DB1032" s="29"/>
      <c r="DC1032" s="29"/>
      <c r="DD1032" s="29"/>
      <c r="DE1032" s="29"/>
      <c r="DF1032" s="29"/>
      <c r="DG1032" s="29"/>
      <c r="DH1032" s="29"/>
      <c r="DI1032" s="29"/>
      <c r="DJ1032" s="29"/>
      <c r="DK1032" s="29"/>
      <c r="DL1032" s="29"/>
    </row>
    <row r="1033" spans="22:116" s="28" customFormat="1" ht="12.75"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9"/>
      <c r="BQ1033" s="29"/>
      <c r="BR1033" s="29"/>
      <c r="BS1033" s="29"/>
      <c r="BT1033" s="29"/>
      <c r="BU1033" s="29"/>
      <c r="BV1033" s="29"/>
      <c r="BW1033" s="29"/>
      <c r="BX1033" s="29"/>
      <c r="BY1033" s="29"/>
      <c r="BZ1033" s="29"/>
      <c r="CA1033" s="29"/>
      <c r="CB1033" s="29"/>
      <c r="CC1033" s="29"/>
      <c r="CD1033" s="29"/>
      <c r="CE1033" s="29"/>
      <c r="CF1033" s="29"/>
      <c r="CG1033" s="29"/>
      <c r="CH1033" s="29"/>
      <c r="CI1033" s="29"/>
      <c r="CJ1033" s="29"/>
      <c r="CK1033" s="29"/>
      <c r="CL1033" s="29"/>
      <c r="CM1033" s="29"/>
      <c r="CN1033" s="29"/>
      <c r="CO1033" s="29"/>
      <c r="CP1033" s="29"/>
      <c r="CQ1033" s="29"/>
      <c r="CR1033" s="29"/>
      <c r="CS1033" s="29"/>
      <c r="CT1033" s="29"/>
      <c r="CU1033" s="29"/>
      <c r="CV1033" s="29"/>
      <c r="CW1033" s="29"/>
      <c r="CX1033" s="29"/>
      <c r="CY1033" s="29"/>
      <c r="CZ1033" s="29"/>
      <c r="DA1033" s="29"/>
      <c r="DB1033" s="29"/>
      <c r="DC1033" s="29"/>
      <c r="DD1033" s="29"/>
      <c r="DE1033" s="29"/>
      <c r="DF1033" s="29"/>
      <c r="DG1033" s="29"/>
      <c r="DH1033" s="29"/>
      <c r="DI1033" s="29"/>
      <c r="DJ1033" s="29"/>
      <c r="DK1033" s="29"/>
      <c r="DL1033" s="29"/>
    </row>
    <row r="1034" spans="22:116" s="28" customFormat="1" ht="12.75"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9"/>
      <c r="BQ1034" s="29"/>
      <c r="BR1034" s="29"/>
      <c r="BS1034" s="29"/>
      <c r="BT1034" s="29"/>
      <c r="BU1034" s="29"/>
      <c r="BV1034" s="29"/>
      <c r="BW1034" s="29"/>
      <c r="BX1034" s="29"/>
      <c r="BY1034" s="29"/>
      <c r="BZ1034" s="29"/>
      <c r="CA1034" s="29"/>
      <c r="CB1034" s="29"/>
      <c r="CC1034" s="29"/>
      <c r="CD1034" s="29"/>
      <c r="CE1034" s="29"/>
      <c r="CF1034" s="29"/>
      <c r="CG1034" s="29"/>
      <c r="CH1034" s="29"/>
      <c r="CI1034" s="29"/>
      <c r="CJ1034" s="29"/>
      <c r="CK1034" s="29"/>
      <c r="CL1034" s="29"/>
      <c r="CM1034" s="29"/>
      <c r="CN1034" s="29"/>
      <c r="CO1034" s="29"/>
      <c r="CP1034" s="29"/>
      <c r="CQ1034" s="29"/>
      <c r="CR1034" s="29"/>
      <c r="CS1034" s="29"/>
      <c r="CT1034" s="29"/>
      <c r="CU1034" s="29"/>
      <c r="CV1034" s="29"/>
      <c r="CW1034" s="29"/>
      <c r="CX1034" s="29"/>
      <c r="CY1034" s="29"/>
      <c r="CZ1034" s="29"/>
      <c r="DA1034" s="29"/>
      <c r="DB1034" s="29"/>
      <c r="DC1034" s="29"/>
      <c r="DD1034" s="29"/>
      <c r="DE1034" s="29"/>
      <c r="DF1034" s="29"/>
      <c r="DG1034" s="29"/>
      <c r="DH1034" s="29"/>
      <c r="DI1034" s="29"/>
      <c r="DJ1034" s="29"/>
      <c r="DK1034" s="29"/>
      <c r="DL1034" s="29"/>
    </row>
    <row r="1035" spans="22:116" s="28" customFormat="1" ht="12.75"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9"/>
      <c r="BQ1035" s="29"/>
      <c r="BR1035" s="29"/>
      <c r="BS1035" s="29"/>
      <c r="BT1035" s="29"/>
      <c r="BU1035" s="29"/>
      <c r="BV1035" s="29"/>
      <c r="BW1035" s="29"/>
      <c r="BX1035" s="29"/>
      <c r="BY1035" s="29"/>
      <c r="BZ1035" s="29"/>
      <c r="CA1035" s="29"/>
      <c r="CB1035" s="29"/>
      <c r="CC1035" s="29"/>
      <c r="CD1035" s="29"/>
      <c r="CE1035" s="29"/>
      <c r="CF1035" s="29"/>
      <c r="CG1035" s="29"/>
      <c r="CH1035" s="29"/>
      <c r="CI1035" s="29"/>
      <c r="CJ1035" s="29"/>
      <c r="CK1035" s="29"/>
      <c r="CL1035" s="29"/>
      <c r="CM1035" s="29"/>
      <c r="CN1035" s="29"/>
      <c r="CO1035" s="29"/>
      <c r="CP1035" s="29"/>
      <c r="CQ1035" s="29"/>
      <c r="CR1035" s="29"/>
      <c r="CS1035" s="29"/>
      <c r="CT1035" s="29"/>
      <c r="CU1035" s="29"/>
      <c r="CV1035" s="29"/>
      <c r="CW1035" s="29"/>
      <c r="CX1035" s="29"/>
      <c r="CY1035" s="29"/>
      <c r="CZ1035" s="29"/>
      <c r="DA1035" s="29"/>
      <c r="DB1035" s="29"/>
      <c r="DC1035" s="29"/>
      <c r="DD1035" s="29"/>
      <c r="DE1035" s="29"/>
      <c r="DF1035" s="29"/>
      <c r="DG1035" s="29"/>
      <c r="DH1035" s="29"/>
      <c r="DI1035" s="29"/>
      <c r="DJ1035" s="29"/>
      <c r="DK1035" s="29"/>
      <c r="DL1035" s="29"/>
    </row>
    <row r="1036" spans="22:116" s="28" customFormat="1" ht="12.75"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9"/>
      <c r="BQ1036" s="29"/>
      <c r="BR1036" s="29"/>
      <c r="BS1036" s="29"/>
      <c r="BT1036" s="29"/>
      <c r="BU1036" s="29"/>
      <c r="BV1036" s="29"/>
      <c r="BW1036" s="29"/>
      <c r="BX1036" s="29"/>
      <c r="BY1036" s="29"/>
      <c r="BZ1036" s="29"/>
      <c r="CA1036" s="29"/>
      <c r="CB1036" s="29"/>
      <c r="CC1036" s="29"/>
      <c r="CD1036" s="29"/>
      <c r="CE1036" s="29"/>
      <c r="CF1036" s="29"/>
      <c r="CG1036" s="29"/>
      <c r="CH1036" s="29"/>
      <c r="CI1036" s="29"/>
      <c r="CJ1036" s="29"/>
      <c r="CK1036" s="29"/>
      <c r="CL1036" s="29"/>
      <c r="CM1036" s="29"/>
      <c r="CN1036" s="29"/>
      <c r="CO1036" s="29"/>
      <c r="CP1036" s="29"/>
      <c r="CQ1036" s="29"/>
      <c r="CR1036" s="29"/>
      <c r="CS1036" s="29"/>
      <c r="CT1036" s="29"/>
      <c r="CU1036" s="29"/>
      <c r="CV1036" s="29"/>
      <c r="CW1036" s="29"/>
      <c r="CX1036" s="29"/>
      <c r="CY1036" s="29"/>
      <c r="CZ1036" s="29"/>
      <c r="DA1036" s="29"/>
      <c r="DB1036" s="29"/>
      <c r="DC1036" s="29"/>
      <c r="DD1036" s="29"/>
      <c r="DE1036" s="29"/>
      <c r="DF1036" s="29"/>
      <c r="DG1036" s="29"/>
      <c r="DH1036" s="29"/>
      <c r="DI1036" s="29"/>
      <c r="DJ1036" s="29"/>
      <c r="DK1036" s="29"/>
      <c r="DL1036" s="29"/>
    </row>
    <row r="1037" spans="22:116" s="28" customFormat="1" ht="12.75"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9"/>
      <c r="BQ1037" s="29"/>
      <c r="BR1037" s="29"/>
      <c r="BS1037" s="29"/>
      <c r="BT1037" s="29"/>
      <c r="BU1037" s="29"/>
      <c r="BV1037" s="29"/>
      <c r="BW1037" s="29"/>
      <c r="BX1037" s="29"/>
      <c r="BY1037" s="29"/>
      <c r="BZ1037" s="29"/>
      <c r="CA1037" s="29"/>
      <c r="CB1037" s="29"/>
      <c r="CC1037" s="29"/>
      <c r="CD1037" s="29"/>
      <c r="CE1037" s="29"/>
      <c r="CF1037" s="29"/>
      <c r="CG1037" s="29"/>
      <c r="CH1037" s="29"/>
      <c r="CI1037" s="29"/>
      <c r="CJ1037" s="29"/>
      <c r="CK1037" s="29"/>
      <c r="CL1037" s="29"/>
      <c r="CM1037" s="29"/>
      <c r="CN1037" s="29"/>
      <c r="CO1037" s="29"/>
      <c r="CP1037" s="29"/>
      <c r="CQ1037" s="29"/>
      <c r="CR1037" s="29"/>
      <c r="CS1037" s="29"/>
      <c r="CT1037" s="29"/>
      <c r="CU1037" s="29"/>
      <c r="CV1037" s="29"/>
      <c r="CW1037" s="29"/>
      <c r="CX1037" s="29"/>
      <c r="CY1037" s="29"/>
      <c r="CZ1037" s="29"/>
      <c r="DA1037" s="29"/>
      <c r="DB1037" s="29"/>
      <c r="DC1037" s="29"/>
      <c r="DD1037" s="29"/>
      <c r="DE1037" s="29"/>
      <c r="DF1037" s="29"/>
      <c r="DG1037" s="29"/>
      <c r="DH1037" s="29"/>
      <c r="DI1037" s="29"/>
      <c r="DJ1037" s="29"/>
      <c r="DK1037" s="29"/>
      <c r="DL1037" s="29"/>
    </row>
    <row r="1038" spans="22:116" s="28" customFormat="1" ht="12.75"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9"/>
      <c r="BQ1038" s="29"/>
      <c r="BR1038" s="29"/>
      <c r="BS1038" s="29"/>
      <c r="BT1038" s="29"/>
      <c r="BU1038" s="29"/>
      <c r="BV1038" s="29"/>
      <c r="BW1038" s="29"/>
      <c r="BX1038" s="29"/>
      <c r="BY1038" s="29"/>
      <c r="BZ1038" s="29"/>
      <c r="CA1038" s="29"/>
      <c r="CB1038" s="29"/>
      <c r="CC1038" s="29"/>
      <c r="CD1038" s="29"/>
      <c r="CE1038" s="29"/>
      <c r="CF1038" s="29"/>
      <c r="CG1038" s="29"/>
      <c r="CH1038" s="29"/>
      <c r="CI1038" s="29"/>
      <c r="CJ1038" s="29"/>
      <c r="CK1038" s="29"/>
      <c r="CL1038" s="29"/>
      <c r="CM1038" s="29"/>
      <c r="CN1038" s="29"/>
      <c r="CO1038" s="29"/>
      <c r="CP1038" s="29"/>
      <c r="CQ1038" s="29"/>
      <c r="CR1038" s="29"/>
      <c r="CS1038" s="29"/>
      <c r="CT1038" s="29"/>
      <c r="CU1038" s="29"/>
      <c r="CV1038" s="29"/>
      <c r="CW1038" s="29"/>
      <c r="CX1038" s="29"/>
      <c r="CY1038" s="29"/>
      <c r="CZ1038" s="29"/>
      <c r="DA1038" s="29"/>
      <c r="DB1038" s="29"/>
      <c r="DC1038" s="29"/>
      <c r="DD1038" s="29"/>
      <c r="DE1038" s="29"/>
      <c r="DF1038" s="29"/>
      <c r="DG1038" s="29"/>
      <c r="DH1038" s="29"/>
      <c r="DI1038" s="29"/>
      <c r="DJ1038" s="29"/>
      <c r="DK1038" s="29"/>
      <c r="DL1038" s="29"/>
    </row>
    <row r="1039" spans="22:116" s="28" customFormat="1" ht="12.75"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9"/>
      <c r="BQ1039" s="29"/>
      <c r="BR1039" s="29"/>
      <c r="BS1039" s="29"/>
      <c r="BT1039" s="29"/>
      <c r="BU1039" s="29"/>
      <c r="BV1039" s="29"/>
      <c r="BW1039" s="29"/>
      <c r="BX1039" s="29"/>
      <c r="BY1039" s="29"/>
      <c r="BZ1039" s="29"/>
      <c r="CA1039" s="29"/>
      <c r="CB1039" s="29"/>
      <c r="CC1039" s="29"/>
      <c r="CD1039" s="29"/>
      <c r="CE1039" s="29"/>
      <c r="CF1039" s="29"/>
      <c r="CG1039" s="29"/>
      <c r="CH1039" s="29"/>
      <c r="CI1039" s="29"/>
      <c r="CJ1039" s="29"/>
      <c r="CK1039" s="29"/>
      <c r="CL1039" s="29"/>
      <c r="CM1039" s="29"/>
      <c r="CN1039" s="29"/>
      <c r="CO1039" s="29"/>
      <c r="CP1039" s="29"/>
      <c r="CQ1039" s="29"/>
      <c r="CR1039" s="29"/>
      <c r="CS1039" s="29"/>
      <c r="CT1039" s="29"/>
      <c r="CU1039" s="29"/>
      <c r="CV1039" s="29"/>
      <c r="CW1039" s="29"/>
      <c r="CX1039" s="29"/>
      <c r="CY1039" s="29"/>
      <c r="CZ1039" s="29"/>
      <c r="DA1039" s="29"/>
      <c r="DB1039" s="29"/>
      <c r="DC1039" s="29"/>
      <c r="DD1039" s="29"/>
      <c r="DE1039" s="29"/>
      <c r="DF1039" s="29"/>
      <c r="DG1039" s="29"/>
      <c r="DH1039" s="29"/>
      <c r="DI1039" s="29"/>
      <c r="DJ1039" s="29"/>
      <c r="DK1039" s="29"/>
      <c r="DL1039" s="29"/>
    </row>
    <row r="1040" spans="22:116" s="28" customFormat="1" ht="12.75"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9"/>
      <c r="BQ1040" s="29"/>
      <c r="BR1040" s="29"/>
      <c r="BS1040" s="29"/>
      <c r="BT1040" s="29"/>
      <c r="BU1040" s="29"/>
      <c r="BV1040" s="29"/>
      <c r="BW1040" s="29"/>
      <c r="BX1040" s="29"/>
      <c r="BY1040" s="29"/>
      <c r="BZ1040" s="29"/>
      <c r="CA1040" s="29"/>
      <c r="CB1040" s="29"/>
      <c r="CC1040" s="29"/>
      <c r="CD1040" s="29"/>
      <c r="CE1040" s="29"/>
      <c r="CF1040" s="29"/>
      <c r="CG1040" s="29"/>
      <c r="CH1040" s="29"/>
      <c r="CI1040" s="29"/>
      <c r="CJ1040" s="29"/>
      <c r="CK1040" s="29"/>
      <c r="CL1040" s="29"/>
      <c r="CM1040" s="29"/>
      <c r="CN1040" s="29"/>
      <c r="CO1040" s="29"/>
      <c r="CP1040" s="29"/>
      <c r="CQ1040" s="29"/>
      <c r="CR1040" s="29"/>
      <c r="CS1040" s="29"/>
      <c r="CT1040" s="29"/>
      <c r="CU1040" s="29"/>
      <c r="CV1040" s="29"/>
      <c r="CW1040" s="29"/>
      <c r="CX1040" s="29"/>
      <c r="CY1040" s="29"/>
      <c r="CZ1040" s="29"/>
      <c r="DA1040" s="29"/>
      <c r="DB1040" s="29"/>
      <c r="DC1040" s="29"/>
      <c r="DD1040" s="29"/>
      <c r="DE1040" s="29"/>
      <c r="DF1040" s="29"/>
      <c r="DG1040" s="29"/>
      <c r="DH1040" s="29"/>
      <c r="DI1040" s="29"/>
      <c r="DJ1040" s="29"/>
      <c r="DK1040" s="29"/>
      <c r="DL1040" s="29"/>
    </row>
    <row r="1041" spans="22:116" s="28" customFormat="1" ht="12.75"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9"/>
      <c r="BQ1041" s="29"/>
      <c r="BR1041" s="29"/>
      <c r="BS1041" s="29"/>
      <c r="BT1041" s="29"/>
      <c r="BU1041" s="29"/>
      <c r="BV1041" s="29"/>
      <c r="BW1041" s="29"/>
      <c r="BX1041" s="29"/>
      <c r="BY1041" s="29"/>
      <c r="BZ1041" s="29"/>
      <c r="CA1041" s="29"/>
      <c r="CB1041" s="29"/>
      <c r="CC1041" s="29"/>
      <c r="CD1041" s="29"/>
      <c r="CE1041" s="29"/>
      <c r="CF1041" s="29"/>
      <c r="CG1041" s="29"/>
      <c r="CH1041" s="29"/>
      <c r="CI1041" s="29"/>
      <c r="CJ1041" s="29"/>
      <c r="CK1041" s="29"/>
      <c r="CL1041" s="29"/>
      <c r="CM1041" s="29"/>
      <c r="CN1041" s="29"/>
      <c r="CO1041" s="29"/>
      <c r="CP1041" s="29"/>
      <c r="CQ1041" s="29"/>
      <c r="CR1041" s="29"/>
      <c r="CS1041" s="29"/>
      <c r="CT1041" s="29"/>
      <c r="CU1041" s="29"/>
      <c r="CV1041" s="29"/>
      <c r="CW1041" s="29"/>
      <c r="CX1041" s="29"/>
      <c r="CY1041" s="29"/>
      <c r="CZ1041" s="29"/>
      <c r="DA1041" s="29"/>
      <c r="DB1041" s="29"/>
      <c r="DC1041" s="29"/>
      <c r="DD1041" s="29"/>
      <c r="DE1041" s="29"/>
      <c r="DF1041" s="29"/>
      <c r="DG1041" s="29"/>
      <c r="DH1041" s="29"/>
      <c r="DI1041" s="29"/>
      <c r="DJ1041" s="29"/>
      <c r="DK1041" s="29"/>
      <c r="DL1041" s="29"/>
    </row>
    <row r="1042" spans="22:116" s="28" customFormat="1" ht="12.75"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9"/>
      <c r="BQ1042" s="29"/>
      <c r="BR1042" s="29"/>
      <c r="BS1042" s="29"/>
      <c r="BT1042" s="29"/>
      <c r="BU1042" s="29"/>
      <c r="BV1042" s="29"/>
      <c r="BW1042" s="29"/>
      <c r="BX1042" s="29"/>
      <c r="BY1042" s="29"/>
      <c r="BZ1042" s="29"/>
      <c r="CA1042" s="29"/>
      <c r="CB1042" s="29"/>
      <c r="CC1042" s="29"/>
      <c r="CD1042" s="29"/>
      <c r="CE1042" s="29"/>
      <c r="CF1042" s="29"/>
      <c r="CG1042" s="29"/>
      <c r="CH1042" s="29"/>
      <c r="CI1042" s="29"/>
      <c r="CJ1042" s="29"/>
      <c r="CK1042" s="29"/>
      <c r="CL1042" s="29"/>
      <c r="CM1042" s="29"/>
      <c r="CN1042" s="29"/>
      <c r="CO1042" s="29"/>
      <c r="CP1042" s="29"/>
      <c r="CQ1042" s="29"/>
      <c r="CR1042" s="29"/>
      <c r="CS1042" s="29"/>
      <c r="CT1042" s="29"/>
      <c r="CU1042" s="29"/>
      <c r="CV1042" s="29"/>
      <c r="CW1042" s="29"/>
      <c r="CX1042" s="29"/>
      <c r="CY1042" s="29"/>
      <c r="CZ1042" s="29"/>
      <c r="DA1042" s="29"/>
      <c r="DB1042" s="29"/>
      <c r="DC1042" s="29"/>
      <c r="DD1042" s="29"/>
      <c r="DE1042" s="29"/>
      <c r="DF1042" s="29"/>
      <c r="DG1042" s="29"/>
      <c r="DH1042" s="29"/>
      <c r="DI1042" s="29"/>
      <c r="DJ1042" s="29"/>
      <c r="DK1042" s="29"/>
      <c r="DL1042" s="29"/>
    </row>
    <row r="1043" spans="22:116" s="28" customFormat="1" ht="12.75"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9"/>
      <c r="BQ1043" s="29"/>
      <c r="BR1043" s="29"/>
      <c r="BS1043" s="29"/>
      <c r="BT1043" s="29"/>
      <c r="BU1043" s="29"/>
      <c r="BV1043" s="29"/>
      <c r="BW1043" s="29"/>
      <c r="BX1043" s="29"/>
      <c r="BY1043" s="29"/>
      <c r="BZ1043" s="29"/>
      <c r="CA1043" s="29"/>
      <c r="CB1043" s="29"/>
      <c r="CC1043" s="29"/>
      <c r="CD1043" s="29"/>
      <c r="CE1043" s="29"/>
      <c r="CF1043" s="29"/>
      <c r="CG1043" s="29"/>
      <c r="CH1043" s="29"/>
      <c r="CI1043" s="29"/>
      <c r="CJ1043" s="29"/>
      <c r="CK1043" s="29"/>
      <c r="CL1043" s="29"/>
      <c r="CM1043" s="29"/>
      <c r="CN1043" s="29"/>
      <c r="CO1043" s="29"/>
      <c r="CP1043" s="29"/>
      <c r="CQ1043" s="29"/>
      <c r="CR1043" s="29"/>
      <c r="CS1043" s="29"/>
      <c r="CT1043" s="29"/>
      <c r="CU1043" s="29"/>
      <c r="CV1043" s="29"/>
      <c r="CW1043" s="29"/>
      <c r="CX1043" s="29"/>
      <c r="CY1043" s="29"/>
      <c r="CZ1043" s="29"/>
      <c r="DA1043" s="29"/>
      <c r="DB1043" s="29"/>
      <c r="DC1043" s="29"/>
      <c r="DD1043" s="29"/>
      <c r="DE1043" s="29"/>
      <c r="DF1043" s="29"/>
      <c r="DG1043" s="29"/>
      <c r="DH1043" s="29"/>
      <c r="DI1043" s="29"/>
      <c r="DJ1043" s="29"/>
      <c r="DK1043" s="29"/>
      <c r="DL1043" s="29"/>
    </row>
    <row r="1044" spans="22:116" s="28" customFormat="1" ht="12.75"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9"/>
      <c r="BQ1044" s="29"/>
      <c r="BR1044" s="29"/>
      <c r="BS1044" s="29"/>
      <c r="BT1044" s="29"/>
      <c r="BU1044" s="29"/>
      <c r="BV1044" s="29"/>
      <c r="BW1044" s="29"/>
      <c r="BX1044" s="29"/>
      <c r="BY1044" s="29"/>
      <c r="BZ1044" s="29"/>
      <c r="CA1044" s="29"/>
      <c r="CB1044" s="29"/>
      <c r="CC1044" s="29"/>
      <c r="CD1044" s="29"/>
      <c r="CE1044" s="29"/>
      <c r="CF1044" s="29"/>
      <c r="CG1044" s="29"/>
      <c r="CH1044" s="29"/>
      <c r="CI1044" s="29"/>
      <c r="CJ1044" s="29"/>
      <c r="CK1044" s="29"/>
      <c r="CL1044" s="29"/>
      <c r="CM1044" s="29"/>
      <c r="CN1044" s="29"/>
      <c r="CO1044" s="29"/>
      <c r="CP1044" s="29"/>
      <c r="CQ1044" s="29"/>
      <c r="CR1044" s="29"/>
      <c r="CS1044" s="29"/>
      <c r="CT1044" s="29"/>
      <c r="CU1044" s="29"/>
      <c r="CV1044" s="29"/>
      <c r="CW1044" s="29"/>
      <c r="CX1044" s="29"/>
      <c r="CY1044" s="29"/>
      <c r="CZ1044" s="29"/>
      <c r="DA1044" s="29"/>
      <c r="DB1044" s="29"/>
      <c r="DC1044" s="29"/>
      <c r="DD1044" s="29"/>
      <c r="DE1044" s="29"/>
      <c r="DF1044" s="29"/>
      <c r="DG1044" s="29"/>
      <c r="DH1044" s="29"/>
      <c r="DI1044" s="29"/>
      <c r="DJ1044" s="29"/>
      <c r="DK1044" s="29"/>
      <c r="DL1044" s="29"/>
    </row>
    <row r="1045" spans="22:116" s="28" customFormat="1" ht="12.75"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9"/>
      <c r="BQ1045" s="29"/>
      <c r="BR1045" s="29"/>
      <c r="BS1045" s="29"/>
      <c r="BT1045" s="29"/>
      <c r="BU1045" s="29"/>
      <c r="BV1045" s="29"/>
      <c r="BW1045" s="29"/>
      <c r="BX1045" s="29"/>
      <c r="BY1045" s="29"/>
      <c r="BZ1045" s="29"/>
      <c r="CA1045" s="29"/>
      <c r="CB1045" s="29"/>
      <c r="CC1045" s="29"/>
      <c r="CD1045" s="29"/>
      <c r="CE1045" s="29"/>
      <c r="CF1045" s="29"/>
      <c r="CG1045" s="29"/>
      <c r="CH1045" s="29"/>
      <c r="CI1045" s="29"/>
      <c r="CJ1045" s="29"/>
      <c r="CK1045" s="29"/>
      <c r="CL1045" s="29"/>
      <c r="CM1045" s="29"/>
      <c r="CN1045" s="29"/>
      <c r="CO1045" s="29"/>
      <c r="CP1045" s="29"/>
      <c r="CQ1045" s="29"/>
      <c r="CR1045" s="29"/>
      <c r="CS1045" s="29"/>
      <c r="CT1045" s="29"/>
      <c r="CU1045" s="29"/>
      <c r="CV1045" s="29"/>
      <c r="CW1045" s="29"/>
      <c r="CX1045" s="29"/>
      <c r="CY1045" s="29"/>
      <c r="CZ1045" s="29"/>
      <c r="DA1045" s="29"/>
      <c r="DB1045" s="29"/>
      <c r="DC1045" s="29"/>
      <c r="DD1045" s="29"/>
      <c r="DE1045" s="29"/>
      <c r="DF1045" s="29"/>
      <c r="DG1045" s="29"/>
      <c r="DH1045" s="29"/>
      <c r="DI1045" s="29"/>
      <c r="DJ1045" s="29"/>
      <c r="DK1045" s="29"/>
      <c r="DL1045" s="29"/>
    </row>
    <row r="1046" spans="22:116" s="28" customFormat="1" ht="12.75"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</row>
    <row r="1047" spans="22:116" s="28" customFormat="1" ht="12.75"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</row>
    <row r="1048" spans="22:116" s="28" customFormat="1" ht="12.75"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9"/>
      <c r="BQ1048" s="29"/>
      <c r="BR1048" s="29"/>
      <c r="BS1048" s="29"/>
      <c r="BT1048" s="29"/>
      <c r="BU1048" s="29"/>
      <c r="BV1048" s="29"/>
      <c r="BW1048" s="29"/>
      <c r="BX1048" s="29"/>
      <c r="BY1048" s="29"/>
      <c r="BZ1048" s="29"/>
      <c r="CA1048" s="29"/>
      <c r="CB1048" s="29"/>
      <c r="CC1048" s="29"/>
      <c r="CD1048" s="29"/>
      <c r="CE1048" s="29"/>
      <c r="CF1048" s="29"/>
      <c r="CG1048" s="29"/>
      <c r="CH1048" s="29"/>
      <c r="CI1048" s="29"/>
      <c r="CJ1048" s="29"/>
      <c r="CK1048" s="29"/>
      <c r="CL1048" s="29"/>
      <c r="CM1048" s="29"/>
      <c r="CN1048" s="29"/>
      <c r="CO1048" s="29"/>
      <c r="CP1048" s="29"/>
      <c r="CQ1048" s="29"/>
      <c r="CR1048" s="29"/>
      <c r="CS1048" s="29"/>
      <c r="CT1048" s="29"/>
      <c r="CU1048" s="29"/>
      <c r="CV1048" s="29"/>
      <c r="CW1048" s="29"/>
      <c r="CX1048" s="29"/>
      <c r="CY1048" s="29"/>
      <c r="CZ1048" s="29"/>
      <c r="DA1048" s="29"/>
      <c r="DB1048" s="29"/>
      <c r="DC1048" s="29"/>
      <c r="DD1048" s="29"/>
      <c r="DE1048" s="29"/>
      <c r="DF1048" s="29"/>
      <c r="DG1048" s="29"/>
      <c r="DH1048" s="29"/>
      <c r="DI1048" s="29"/>
      <c r="DJ1048" s="29"/>
      <c r="DK1048" s="29"/>
      <c r="DL1048" s="29"/>
    </row>
    <row r="1049" spans="22:116" s="28" customFormat="1" ht="12.75"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</row>
    <row r="1050" spans="22:116" s="28" customFormat="1" ht="12.75"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</row>
    <row r="1051" spans="22:116" s="28" customFormat="1" ht="12.75"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</row>
    <row r="1052" spans="22:116" s="28" customFormat="1" ht="12.75"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</row>
    <row r="1053" spans="22:116" s="28" customFormat="1" ht="12.75"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</row>
    <row r="1054" spans="22:116" s="28" customFormat="1" ht="12.75"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</row>
    <row r="1055" spans="22:116" s="28" customFormat="1" ht="12.75"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</row>
    <row r="1056" spans="22:116" s="28" customFormat="1" ht="12.75"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</row>
    <row r="1057" spans="22:116" s="28" customFormat="1" ht="12.75"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</row>
    <row r="1058" spans="22:116" s="28" customFormat="1" ht="12.75"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</row>
    <row r="1059" spans="22:116" s="28" customFormat="1" ht="12.75"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</row>
    <row r="1060" spans="22:116" s="28" customFormat="1" ht="12.75"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</row>
    <row r="1061" spans="22:116" s="28" customFormat="1" ht="12.75"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</row>
    <row r="1062" spans="22:116" s="28" customFormat="1" ht="12.75"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</row>
    <row r="1063" spans="22:116" s="28" customFormat="1" ht="12.75"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9"/>
      <c r="BQ1063" s="29"/>
      <c r="BR1063" s="29"/>
      <c r="BS1063" s="29"/>
      <c r="BT1063" s="29"/>
      <c r="BU1063" s="29"/>
      <c r="BV1063" s="29"/>
      <c r="BW1063" s="29"/>
      <c r="BX1063" s="29"/>
      <c r="BY1063" s="29"/>
      <c r="BZ1063" s="29"/>
      <c r="CA1063" s="29"/>
      <c r="CB1063" s="29"/>
      <c r="CC1063" s="29"/>
      <c r="CD1063" s="29"/>
      <c r="CE1063" s="29"/>
      <c r="CF1063" s="29"/>
      <c r="CG1063" s="29"/>
      <c r="CH1063" s="29"/>
      <c r="CI1063" s="29"/>
      <c r="CJ1063" s="29"/>
      <c r="CK1063" s="29"/>
      <c r="CL1063" s="29"/>
      <c r="CM1063" s="29"/>
      <c r="CN1063" s="29"/>
      <c r="CO1063" s="29"/>
      <c r="CP1063" s="29"/>
      <c r="CQ1063" s="29"/>
      <c r="CR1063" s="29"/>
      <c r="CS1063" s="29"/>
      <c r="CT1063" s="29"/>
      <c r="CU1063" s="29"/>
      <c r="CV1063" s="29"/>
      <c r="CW1063" s="29"/>
      <c r="CX1063" s="29"/>
      <c r="CY1063" s="29"/>
      <c r="CZ1063" s="29"/>
      <c r="DA1063" s="29"/>
      <c r="DB1063" s="29"/>
      <c r="DC1063" s="29"/>
      <c r="DD1063" s="29"/>
      <c r="DE1063" s="29"/>
      <c r="DF1063" s="29"/>
      <c r="DG1063" s="29"/>
      <c r="DH1063" s="29"/>
      <c r="DI1063" s="29"/>
      <c r="DJ1063" s="29"/>
      <c r="DK1063" s="29"/>
      <c r="DL1063" s="29"/>
    </row>
    <row r="1064" spans="22:116" s="28" customFormat="1" ht="12.75"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</row>
    <row r="1065" spans="22:116" s="28" customFormat="1" ht="12.75"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</row>
    <row r="1066" spans="22:116" s="28" customFormat="1" ht="12.75"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9"/>
      <c r="BQ1066" s="29"/>
      <c r="BR1066" s="29"/>
      <c r="BS1066" s="29"/>
      <c r="BT1066" s="29"/>
      <c r="BU1066" s="29"/>
      <c r="BV1066" s="29"/>
      <c r="BW1066" s="29"/>
      <c r="BX1066" s="29"/>
      <c r="BY1066" s="29"/>
      <c r="BZ1066" s="29"/>
      <c r="CA1066" s="29"/>
      <c r="CB1066" s="29"/>
      <c r="CC1066" s="29"/>
      <c r="CD1066" s="29"/>
      <c r="CE1066" s="29"/>
      <c r="CF1066" s="29"/>
      <c r="CG1066" s="29"/>
      <c r="CH1066" s="29"/>
      <c r="CI1066" s="29"/>
      <c r="CJ1066" s="29"/>
      <c r="CK1066" s="29"/>
      <c r="CL1066" s="29"/>
      <c r="CM1066" s="29"/>
      <c r="CN1066" s="29"/>
      <c r="CO1066" s="29"/>
      <c r="CP1066" s="29"/>
      <c r="CQ1066" s="29"/>
      <c r="CR1066" s="29"/>
      <c r="CS1066" s="29"/>
      <c r="CT1066" s="29"/>
      <c r="CU1066" s="29"/>
      <c r="CV1066" s="29"/>
      <c r="CW1066" s="29"/>
      <c r="CX1066" s="29"/>
      <c r="CY1066" s="29"/>
      <c r="CZ1066" s="29"/>
      <c r="DA1066" s="29"/>
      <c r="DB1066" s="29"/>
      <c r="DC1066" s="29"/>
      <c r="DD1066" s="29"/>
      <c r="DE1066" s="29"/>
      <c r="DF1066" s="29"/>
      <c r="DG1066" s="29"/>
      <c r="DH1066" s="29"/>
      <c r="DI1066" s="29"/>
      <c r="DJ1066" s="29"/>
      <c r="DK1066" s="29"/>
      <c r="DL1066" s="29"/>
    </row>
    <row r="1067" spans="22:116" s="28" customFormat="1" ht="12.75"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</row>
    <row r="1068" spans="22:116" s="28" customFormat="1" ht="12.75"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</row>
    <row r="1069" spans="22:116" s="28" customFormat="1" ht="12.75"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</row>
    <row r="1070" spans="22:116" s="28" customFormat="1" ht="12.75"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</row>
    <row r="1071" spans="22:116" s="28" customFormat="1" ht="12.75"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9"/>
      <c r="BQ1071" s="29"/>
      <c r="BR1071" s="29"/>
      <c r="BS1071" s="29"/>
      <c r="BT1071" s="29"/>
      <c r="BU1071" s="29"/>
      <c r="BV1071" s="29"/>
      <c r="BW1071" s="29"/>
      <c r="BX1071" s="29"/>
      <c r="BY1071" s="29"/>
      <c r="BZ1071" s="29"/>
      <c r="CA1071" s="29"/>
      <c r="CB1071" s="29"/>
      <c r="CC1071" s="29"/>
      <c r="CD1071" s="29"/>
      <c r="CE1071" s="29"/>
      <c r="CF1071" s="29"/>
      <c r="CG1071" s="29"/>
      <c r="CH1071" s="29"/>
      <c r="CI1071" s="29"/>
      <c r="CJ1071" s="29"/>
      <c r="CK1071" s="29"/>
      <c r="CL1071" s="29"/>
      <c r="CM1071" s="29"/>
      <c r="CN1071" s="29"/>
      <c r="CO1071" s="29"/>
      <c r="CP1071" s="29"/>
      <c r="CQ1071" s="29"/>
      <c r="CR1071" s="29"/>
      <c r="CS1071" s="29"/>
      <c r="CT1071" s="29"/>
      <c r="CU1071" s="29"/>
      <c r="CV1071" s="29"/>
      <c r="CW1071" s="29"/>
      <c r="CX1071" s="29"/>
      <c r="CY1071" s="29"/>
      <c r="CZ1071" s="29"/>
      <c r="DA1071" s="29"/>
      <c r="DB1071" s="29"/>
      <c r="DC1071" s="29"/>
      <c r="DD1071" s="29"/>
      <c r="DE1071" s="29"/>
      <c r="DF1071" s="29"/>
      <c r="DG1071" s="29"/>
      <c r="DH1071" s="29"/>
      <c r="DI1071" s="29"/>
      <c r="DJ1071" s="29"/>
      <c r="DK1071" s="29"/>
      <c r="DL1071" s="29"/>
    </row>
    <row r="1072" spans="22:116" s="28" customFormat="1" ht="12.75"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</row>
    <row r="1073" spans="22:116" s="28" customFormat="1" ht="12.75"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</row>
    <row r="1074" spans="22:116" s="28" customFormat="1" ht="12.75"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</row>
    <row r="1075" spans="22:116" s="28" customFormat="1" ht="12.75"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</row>
    <row r="1076" spans="22:116" s="28" customFormat="1" ht="12.75"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</row>
    <row r="1077" spans="22:116" s="28" customFormat="1" ht="12.75"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9"/>
      <c r="BQ1077" s="29"/>
      <c r="BR1077" s="29"/>
      <c r="BS1077" s="29"/>
      <c r="BT1077" s="29"/>
      <c r="BU1077" s="29"/>
      <c r="BV1077" s="29"/>
      <c r="BW1077" s="29"/>
      <c r="BX1077" s="29"/>
      <c r="BY1077" s="29"/>
      <c r="BZ1077" s="29"/>
      <c r="CA1077" s="29"/>
      <c r="CB1077" s="29"/>
      <c r="CC1077" s="29"/>
      <c r="CD1077" s="29"/>
      <c r="CE1077" s="29"/>
      <c r="CF1077" s="29"/>
      <c r="CG1077" s="29"/>
      <c r="CH1077" s="29"/>
      <c r="CI1077" s="29"/>
      <c r="CJ1077" s="29"/>
      <c r="CK1077" s="29"/>
      <c r="CL1077" s="29"/>
      <c r="CM1077" s="29"/>
      <c r="CN1077" s="29"/>
      <c r="CO1077" s="29"/>
      <c r="CP1077" s="29"/>
      <c r="CQ1077" s="29"/>
      <c r="CR1077" s="29"/>
      <c r="CS1077" s="29"/>
      <c r="CT1077" s="29"/>
      <c r="CU1077" s="29"/>
      <c r="CV1077" s="29"/>
      <c r="CW1077" s="29"/>
      <c r="CX1077" s="29"/>
      <c r="CY1077" s="29"/>
      <c r="CZ1077" s="29"/>
      <c r="DA1077" s="29"/>
      <c r="DB1077" s="29"/>
      <c r="DC1077" s="29"/>
      <c r="DD1077" s="29"/>
      <c r="DE1077" s="29"/>
      <c r="DF1077" s="29"/>
      <c r="DG1077" s="29"/>
      <c r="DH1077" s="29"/>
      <c r="DI1077" s="29"/>
      <c r="DJ1077" s="29"/>
      <c r="DK1077" s="29"/>
      <c r="DL1077" s="29"/>
    </row>
    <row r="1078" spans="22:116" s="28" customFormat="1" ht="12.75"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9"/>
      <c r="BQ1078" s="29"/>
      <c r="BR1078" s="29"/>
      <c r="BS1078" s="29"/>
      <c r="BT1078" s="29"/>
      <c r="BU1078" s="29"/>
      <c r="BV1078" s="29"/>
      <c r="BW1078" s="29"/>
      <c r="BX1078" s="29"/>
      <c r="BY1078" s="29"/>
      <c r="BZ1078" s="29"/>
      <c r="CA1078" s="29"/>
      <c r="CB1078" s="29"/>
      <c r="CC1078" s="29"/>
      <c r="CD1078" s="29"/>
      <c r="CE1078" s="29"/>
      <c r="CF1078" s="29"/>
      <c r="CG1078" s="29"/>
      <c r="CH1078" s="29"/>
      <c r="CI1078" s="29"/>
      <c r="CJ1078" s="29"/>
      <c r="CK1078" s="29"/>
      <c r="CL1078" s="29"/>
      <c r="CM1078" s="29"/>
      <c r="CN1078" s="29"/>
      <c r="CO1078" s="29"/>
      <c r="CP1078" s="29"/>
      <c r="CQ1078" s="29"/>
      <c r="CR1078" s="29"/>
      <c r="CS1078" s="29"/>
      <c r="CT1078" s="29"/>
      <c r="CU1078" s="29"/>
      <c r="CV1078" s="29"/>
      <c r="CW1078" s="29"/>
      <c r="CX1078" s="29"/>
      <c r="CY1078" s="29"/>
      <c r="CZ1078" s="29"/>
      <c r="DA1078" s="29"/>
      <c r="DB1078" s="29"/>
      <c r="DC1078" s="29"/>
      <c r="DD1078" s="29"/>
      <c r="DE1078" s="29"/>
      <c r="DF1078" s="29"/>
      <c r="DG1078" s="29"/>
      <c r="DH1078" s="29"/>
      <c r="DI1078" s="29"/>
      <c r="DJ1078" s="29"/>
      <c r="DK1078" s="29"/>
      <c r="DL1078" s="29"/>
    </row>
    <row r="1079" spans="22:116" s="28" customFormat="1" ht="12.75"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9"/>
      <c r="BQ1079" s="29"/>
      <c r="BR1079" s="29"/>
      <c r="BS1079" s="29"/>
      <c r="BT1079" s="29"/>
      <c r="BU1079" s="29"/>
      <c r="BV1079" s="29"/>
      <c r="BW1079" s="29"/>
      <c r="BX1079" s="29"/>
      <c r="BY1079" s="29"/>
      <c r="BZ1079" s="29"/>
      <c r="CA1079" s="29"/>
      <c r="CB1079" s="29"/>
      <c r="CC1079" s="29"/>
      <c r="CD1079" s="29"/>
      <c r="CE1079" s="29"/>
      <c r="CF1079" s="29"/>
      <c r="CG1079" s="29"/>
      <c r="CH1079" s="29"/>
      <c r="CI1079" s="29"/>
      <c r="CJ1079" s="29"/>
      <c r="CK1079" s="29"/>
      <c r="CL1079" s="29"/>
      <c r="CM1079" s="29"/>
      <c r="CN1079" s="29"/>
      <c r="CO1079" s="29"/>
      <c r="CP1079" s="29"/>
      <c r="CQ1079" s="29"/>
      <c r="CR1079" s="29"/>
      <c r="CS1079" s="29"/>
      <c r="CT1079" s="29"/>
      <c r="CU1079" s="29"/>
      <c r="CV1079" s="29"/>
      <c r="CW1079" s="29"/>
      <c r="CX1079" s="29"/>
      <c r="CY1079" s="29"/>
      <c r="CZ1079" s="29"/>
      <c r="DA1079" s="29"/>
      <c r="DB1079" s="29"/>
      <c r="DC1079" s="29"/>
      <c r="DD1079" s="29"/>
      <c r="DE1079" s="29"/>
      <c r="DF1079" s="29"/>
      <c r="DG1079" s="29"/>
      <c r="DH1079" s="29"/>
      <c r="DI1079" s="29"/>
      <c r="DJ1079" s="29"/>
      <c r="DK1079" s="29"/>
      <c r="DL1079" s="29"/>
    </row>
    <row r="1080" spans="22:116" s="28" customFormat="1" ht="12.75"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9"/>
      <c r="BQ1080" s="29"/>
      <c r="BR1080" s="29"/>
      <c r="BS1080" s="29"/>
      <c r="BT1080" s="29"/>
      <c r="BU1080" s="29"/>
      <c r="BV1080" s="29"/>
      <c r="BW1080" s="29"/>
      <c r="BX1080" s="29"/>
      <c r="BY1080" s="29"/>
      <c r="BZ1080" s="29"/>
      <c r="CA1080" s="29"/>
      <c r="CB1080" s="29"/>
      <c r="CC1080" s="29"/>
      <c r="CD1080" s="29"/>
      <c r="CE1080" s="29"/>
      <c r="CF1080" s="29"/>
      <c r="CG1080" s="29"/>
      <c r="CH1080" s="29"/>
      <c r="CI1080" s="29"/>
      <c r="CJ1080" s="29"/>
      <c r="CK1080" s="29"/>
      <c r="CL1080" s="29"/>
      <c r="CM1080" s="29"/>
      <c r="CN1080" s="29"/>
      <c r="CO1080" s="29"/>
      <c r="CP1080" s="29"/>
      <c r="CQ1080" s="29"/>
      <c r="CR1080" s="29"/>
      <c r="CS1080" s="29"/>
      <c r="CT1080" s="29"/>
      <c r="CU1080" s="29"/>
      <c r="CV1080" s="29"/>
      <c r="CW1080" s="29"/>
      <c r="CX1080" s="29"/>
      <c r="CY1080" s="29"/>
      <c r="CZ1080" s="29"/>
      <c r="DA1080" s="29"/>
      <c r="DB1080" s="29"/>
      <c r="DC1080" s="29"/>
      <c r="DD1080" s="29"/>
      <c r="DE1080" s="29"/>
      <c r="DF1080" s="29"/>
      <c r="DG1080" s="29"/>
      <c r="DH1080" s="29"/>
      <c r="DI1080" s="29"/>
      <c r="DJ1080" s="29"/>
      <c r="DK1080" s="29"/>
      <c r="DL1080" s="29"/>
    </row>
    <row r="1081" spans="22:116" s="28" customFormat="1" ht="12.75"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</row>
    <row r="1082" spans="22:116" s="28" customFormat="1" ht="12.75"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</row>
    <row r="1083" spans="22:116" s="28" customFormat="1" ht="12.75"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9"/>
      <c r="BQ1083" s="29"/>
      <c r="BR1083" s="29"/>
      <c r="BS1083" s="29"/>
      <c r="BT1083" s="29"/>
      <c r="BU1083" s="29"/>
      <c r="BV1083" s="29"/>
      <c r="BW1083" s="29"/>
      <c r="BX1083" s="29"/>
      <c r="BY1083" s="29"/>
      <c r="BZ1083" s="29"/>
      <c r="CA1083" s="29"/>
      <c r="CB1083" s="29"/>
      <c r="CC1083" s="29"/>
      <c r="CD1083" s="29"/>
      <c r="CE1083" s="29"/>
      <c r="CF1083" s="29"/>
      <c r="CG1083" s="29"/>
      <c r="CH1083" s="29"/>
      <c r="CI1083" s="29"/>
      <c r="CJ1083" s="29"/>
      <c r="CK1083" s="29"/>
      <c r="CL1083" s="29"/>
      <c r="CM1083" s="29"/>
      <c r="CN1083" s="29"/>
      <c r="CO1083" s="29"/>
      <c r="CP1083" s="29"/>
      <c r="CQ1083" s="29"/>
      <c r="CR1083" s="29"/>
      <c r="CS1083" s="29"/>
      <c r="CT1083" s="29"/>
      <c r="CU1083" s="29"/>
      <c r="CV1083" s="29"/>
      <c r="CW1083" s="29"/>
      <c r="CX1083" s="29"/>
      <c r="CY1083" s="29"/>
      <c r="CZ1083" s="29"/>
      <c r="DA1083" s="29"/>
      <c r="DB1083" s="29"/>
      <c r="DC1083" s="29"/>
      <c r="DD1083" s="29"/>
      <c r="DE1083" s="29"/>
      <c r="DF1083" s="29"/>
      <c r="DG1083" s="29"/>
      <c r="DH1083" s="29"/>
      <c r="DI1083" s="29"/>
      <c r="DJ1083" s="29"/>
      <c r="DK1083" s="29"/>
      <c r="DL1083" s="29"/>
    </row>
    <row r="1084" spans="22:116" s="28" customFormat="1" ht="12.75"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</row>
    <row r="1085" spans="22:116" s="28" customFormat="1" ht="12.75"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</row>
    <row r="1086" spans="22:116" s="28" customFormat="1" ht="12.75"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</row>
  </sheetData>
  <mergeCells count="7">
    <mergeCell ref="L4:Q4"/>
    <mergeCell ref="C4:C16"/>
    <mergeCell ref="C20:C32"/>
    <mergeCell ref="D7:D8"/>
    <mergeCell ref="D10:D12"/>
    <mergeCell ref="D23:D24"/>
    <mergeCell ref="D26:D28"/>
  </mergeCells>
  <conditionalFormatting sqref="F13:AW13 BG14:BI14">
    <cfRule type="cellIs" priority="1" dxfId="0" operator="lessThan" stopIfTrue="1">
      <formula>150</formula>
    </cfRule>
  </conditionalFormatting>
  <printOptions horizontalCentered="1" verticalCentered="1"/>
  <pageMargins left="0.31496062992125984" right="0.5511811023622047" top="0.984251968503937" bottom="0.984251968503937" header="0.2755905511811024" footer="0.5118110236220472"/>
  <pageSetup fitToHeight="1" fitToWidth="1" horizontalDpi="360" verticalDpi="360" orientation="landscape" paperSize="8" scale="52" r:id="rId1"/>
  <headerFooter alignWithMargins="0">
    <oddHeader>&amp;L&amp;14Regione Toscana
Direzione Generale P.T.A.
Settore - Servizio Sismico Regionale&amp;R&amp;14 INDAGINI 
Tab. 1</oddHeader>
    <oddFooter>&amp;L&amp;14&amp;F&amp;A&amp;R&amp;14&amp;D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0"/>
  <sheetViews>
    <sheetView view="pageBreakPreview" zoomScale="55" zoomScaleNormal="55" zoomScaleSheetLayoutView="5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421875" style="0" customWidth="1"/>
    <col min="2" max="2" width="8.28125" style="0" customWidth="1"/>
    <col min="3" max="3" width="6.8515625" style="0" customWidth="1"/>
    <col min="4" max="4" width="6.57421875" style="0" customWidth="1"/>
    <col min="5" max="5" width="33.421875" style="0" customWidth="1"/>
    <col min="6" max="6" width="21.421875" style="4" customWidth="1"/>
    <col min="7" max="8" width="21.421875" style="0" customWidth="1"/>
    <col min="9" max="27" width="11.8515625" style="0" bestFit="1" customWidth="1"/>
  </cols>
  <sheetData>
    <row r="1" spans="1:44" ht="39" customHeight="1">
      <c r="A1" s="138"/>
      <c r="B1" s="303" t="str">
        <f>Datiprove!B2</f>
        <v>Laboratorio</v>
      </c>
      <c r="C1" s="303" t="str">
        <f>Datiprove!B1</f>
        <v>Scuola elementare - Edificio B - PT: 23 pilastri; P1: 21 pilastri</v>
      </c>
      <c r="D1" s="272" t="s">
        <v>1090</v>
      </c>
      <c r="E1" s="273"/>
      <c r="F1" s="42" t="str">
        <f ca="1">INDIRECT(Riferimenti1!A10)</f>
        <v>P/PT/8/A-A'</v>
      </c>
      <c r="G1" s="42" t="str">
        <f ca="1">INDIRECT(Riferimenti1!B10)</f>
        <v>P/PT/12/B-B'</v>
      </c>
      <c r="H1" s="42" t="str">
        <f ca="1">INDIRECT(Riferimenti1!C10)</f>
        <v>P/P1/3/A-A'</v>
      </c>
      <c r="I1" s="42">
        <f ca="1">INDIRECT(Riferimenti1!D10)</f>
        <v>0</v>
      </c>
      <c r="J1" s="42">
        <f ca="1">INDIRECT(Riferimenti1!E10)</f>
        <v>0</v>
      </c>
      <c r="K1" s="42">
        <f ca="1">INDIRECT(Riferimenti1!F10)</f>
        <v>0</v>
      </c>
      <c r="L1" s="42">
        <f ca="1">INDIRECT(Riferimenti1!G10)</f>
        <v>0</v>
      </c>
      <c r="M1" s="42">
        <f ca="1">INDIRECT(Riferimenti1!H10)</f>
        <v>0</v>
      </c>
      <c r="N1" s="42">
        <f ca="1">INDIRECT(Riferimenti1!I10)</f>
        <v>0</v>
      </c>
      <c r="O1" s="42">
        <f ca="1">INDIRECT(Riferimenti1!J10)</f>
        <v>0</v>
      </c>
      <c r="P1" s="42">
        <f ca="1">INDIRECT(Riferimenti1!K10)</f>
        <v>0</v>
      </c>
      <c r="Q1" s="42">
        <f ca="1">INDIRECT(Riferimenti1!L10)</f>
        <v>0</v>
      </c>
      <c r="R1" s="42">
        <f ca="1">INDIRECT(Riferimenti1!M10)</f>
        <v>0</v>
      </c>
      <c r="S1" s="42">
        <f ca="1">INDIRECT(Riferimenti1!N10)</f>
        <v>0</v>
      </c>
      <c r="T1" s="42">
        <f ca="1">INDIRECT(Riferimenti1!O10)</f>
        <v>0</v>
      </c>
      <c r="U1" s="42">
        <f ca="1">INDIRECT(Riferimenti1!P10)</f>
        <v>0</v>
      </c>
      <c r="V1" s="42">
        <f ca="1">INDIRECT(Riferimenti1!Q10)</f>
        <v>0</v>
      </c>
      <c r="W1" s="42">
        <f ca="1">INDIRECT(Riferimenti1!R10)</f>
        <v>0</v>
      </c>
      <c r="X1" s="42">
        <f ca="1">INDIRECT(Riferimenti1!S10)</f>
        <v>0</v>
      </c>
      <c r="Y1" s="42">
        <f ca="1">INDIRECT(Riferimenti1!T10)</f>
        <v>0</v>
      </c>
      <c r="Z1" s="42">
        <f ca="1">INDIRECT(Riferimenti1!U10)</f>
        <v>0</v>
      </c>
      <c r="AA1" s="42">
        <f ca="1">INDIRECT(Riferimenti1!V10)</f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42.75" customHeight="1" thickBot="1">
      <c r="A2" s="28"/>
      <c r="B2" s="304"/>
      <c r="C2" s="304"/>
      <c r="D2" s="274" t="s">
        <v>1091</v>
      </c>
      <c r="E2" s="275"/>
      <c r="F2" s="45">
        <f ca="1">INDIRECT(Riferimenti1!A11)</f>
        <v>38518</v>
      </c>
      <c r="G2" s="45">
        <f ca="1">INDIRECT(Riferimenti1!B11)</f>
        <v>38518</v>
      </c>
      <c r="H2" s="45">
        <f ca="1">INDIRECT(Riferimenti1!C11)</f>
        <v>38518</v>
      </c>
      <c r="I2" s="45">
        <f ca="1">INDIRECT(Riferimenti1!D11)</f>
        <v>0</v>
      </c>
      <c r="J2" s="45">
        <f ca="1">INDIRECT(Riferimenti1!E11)</f>
        <v>0</v>
      </c>
      <c r="K2" s="45">
        <f ca="1">INDIRECT(Riferimenti1!F11)</f>
        <v>0</v>
      </c>
      <c r="L2" s="45">
        <f ca="1">INDIRECT(Riferimenti1!G11)</f>
        <v>0</v>
      </c>
      <c r="M2" s="45">
        <f ca="1">INDIRECT(Riferimenti1!H11)</f>
        <v>0</v>
      </c>
      <c r="N2" s="45">
        <f ca="1">INDIRECT(Riferimenti1!I11)</f>
        <v>0</v>
      </c>
      <c r="O2" s="45">
        <f ca="1">INDIRECT(Riferimenti1!J11)</f>
        <v>0</v>
      </c>
      <c r="P2" s="45">
        <f ca="1">INDIRECT(Riferimenti1!K11)</f>
        <v>0</v>
      </c>
      <c r="Q2" s="45">
        <f ca="1">INDIRECT(Riferimenti1!L11)</f>
        <v>0</v>
      </c>
      <c r="R2" s="45">
        <f ca="1">INDIRECT(Riferimenti1!M11)</f>
        <v>0</v>
      </c>
      <c r="S2" s="45">
        <f ca="1">INDIRECT(Riferimenti1!N11)</f>
        <v>0</v>
      </c>
      <c r="T2" s="45">
        <f ca="1">INDIRECT(Riferimenti1!O11)</f>
        <v>0</v>
      </c>
      <c r="U2" s="45">
        <f ca="1">INDIRECT(Riferimenti1!P11)</f>
        <v>0</v>
      </c>
      <c r="V2" s="45">
        <f ca="1">INDIRECT(Riferimenti1!Q11)</f>
        <v>0</v>
      </c>
      <c r="W2" s="45">
        <f ca="1">INDIRECT(Riferimenti1!R11)</f>
        <v>0</v>
      </c>
      <c r="X2" s="45">
        <f ca="1">INDIRECT(Riferimenti1!S11)</f>
        <v>0</v>
      </c>
      <c r="Y2" s="45">
        <f ca="1">INDIRECT(Riferimenti1!T11)</f>
        <v>0</v>
      </c>
      <c r="Z2" s="45">
        <f ca="1">INDIRECT(Riferimenti1!U11)</f>
        <v>0</v>
      </c>
      <c r="AA2" s="45">
        <f ca="1">INDIRECT(Riferimenti1!V11)</f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32.25" customHeight="1">
      <c r="A3" s="28"/>
      <c r="B3" s="304"/>
      <c r="C3" s="304"/>
      <c r="D3" s="309" t="s">
        <v>1092</v>
      </c>
      <c r="E3" s="109" t="s">
        <v>1093</v>
      </c>
      <c r="F3" s="139">
        <f ca="1">INDIRECT(Riferimenti1!A12)</f>
        <v>9.4</v>
      </c>
      <c r="G3" s="139">
        <f ca="1">INDIRECT(Riferimenti1!B12)</f>
        <v>9.4</v>
      </c>
      <c r="H3" s="139">
        <f ca="1">INDIRECT(Riferimenti1!C12)</f>
        <v>7.9</v>
      </c>
      <c r="I3" s="139">
        <f ca="1">INDIRECT(Riferimenti1!D12)</f>
        <v>0</v>
      </c>
      <c r="J3" s="139">
        <f ca="1">INDIRECT(Riferimenti1!E12)</f>
        <v>0</v>
      </c>
      <c r="K3" s="139">
        <f ca="1">INDIRECT(Riferimenti1!F12)</f>
        <v>0</v>
      </c>
      <c r="L3" s="139">
        <f ca="1">INDIRECT(Riferimenti1!G12)</f>
        <v>0</v>
      </c>
      <c r="M3" s="139">
        <f ca="1">INDIRECT(Riferimenti1!H12)</f>
        <v>0</v>
      </c>
      <c r="N3" s="139">
        <f ca="1">INDIRECT(Riferimenti1!I12)</f>
        <v>0</v>
      </c>
      <c r="O3" s="139">
        <f ca="1">INDIRECT(Riferimenti1!J12)</f>
        <v>0</v>
      </c>
      <c r="P3" s="139">
        <f ca="1">INDIRECT(Riferimenti1!K12)</f>
        <v>0</v>
      </c>
      <c r="Q3" s="139">
        <f ca="1">INDIRECT(Riferimenti1!L12)</f>
        <v>0</v>
      </c>
      <c r="R3" s="139">
        <f ca="1">INDIRECT(Riferimenti1!M12)</f>
        <v>0</v>
      </c>
      <c r="S3" s="139">
        <f ca="1">INDIRECT(Riferimenti1!N12)</f>
        <v>0</v>
      </c>
      <c r="T3" s="139">
        <f ca="1">INDIRECT(Riferimenti1!O12)</f>
        <v>0</v>
      </c>
      <c r="U3" s="139">
        <f ca="1">INDIRECT(Riferimenti1!P12)</f>
        <v>0</v>
      </c>
      <c r="V3" s="139">
        <f ca="1">INDIRECT(Riferimenti1!Q12)</f>
        <v>0</v>
      </c>
      <c r="W3" s="139">
        <f ca="1">INDIRECT(Riferimenti1!R12)</f>
        <v>0</v>
      </c>
      <c r="X3" s="139">
        <f ca="1">INDIRECT(Riferimenti1!S12)</f>
        <v>0</v>
      </c>
      <c r="Y3" s="139">
        <f ca="1">INDIRECT(Riferimenti1!T12)</f>
        <v>0</v>
      </c>
      <c r="Z3" s="139">
        <f ca="1">INDIRECT(Riferimenti1!U12)</f>
        <v>0</v>
      </c>
      <c r="AA3" s="139">
        <f ca="1">INDIRECT(Riferimenti1!V12)</f>
        <v>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32.25" customHeight="1">
      <c r="A4" s="28"/>
      <c r="B4" s="304"/>
      <c r="C4" s="304"/>
      <c r="D4" s="310"/>
      <c r="E4" s="110" t="s">
        <v>1094</v>
      </c>
      <c r="F4" s="119">
        <f ca="1">INDIRECT(Riferimenti1!A13)</f>
        <v>18.6</v>
      </c>
      <c r="G4" s="119">
        <f ca="1">INDIRECT(Riferimenti1!B13)</f>
        <v>18.6</v>
      </c>
      <c r="H4" s="119">
        <f ca="1">INDIRECT(Riferimenti1!C13)</f>
        <v>15.7</v>
      </c>
      <c r="I4" s="119">
        <f ca="1">INDIRECT(Riferimenti1!D13)</f>
        <v>0</v>
      </c>
      <c r="J4" s="119">
        <f ca="1">INDIRECT(Riferimenti1!E13)</f>
        <v>0</v>
      </c>
      <c r="K4" s="119">
        <f ca="1">INDIRECT(Riferimenti1!F13)</f>
        <v>0</v>
      </c>
      <c r="L4" s="119">
        <f ca="1">INDIRECT(Riferimenti1!G13)</f>
        <v>0</v>
      </c>
      <c r="M4" s="119">
        <f ca="1">INDIRECT(Riferimenti1!H13)</f>
        <v>0</v>
      </c>
      <c r="N4" s="119">
        <f ca="1">INDIRECT(Riferimenti1!I13)</f>
        <v>0</v>
      </c>
      <c r="O4" s="119">
        <f ca="1">INDIRECT(Riferimenti1!J13)</f>
        <v>0</v>
      </c>
      <c r="P4" s="119">
        <f ca="1">INDIRECT(Riferimenti1!K13)</f>
        <v>0</v>
      </c>
      <c r="Q4" s="119">
        <f ca="1">INDIRECT(Riferimenti1!L13)</f>
        <v>0</v>
      </c>
      <c r="R4" s="119">
        <f ca="1">INDIRECT(Riferimenti1!M13)</f>
        <v>0</v>
      </c>
      <c r="S4" s="119">
        <f ca="1">INDIRECT(Riferimenti1!N13)</f>
        <v>0</v>
      </c>
      <c r="T4" s="119">
        <f ca="1">INDIRECT(Riferimenti1!O13)</f>
        <v>0</v>
      </c>
      <c r="U4" s="119">
        <f ca="1">INDIRECT(Riferimenti1!P13)</f>
        <v>0</v>
      </c>
      <c r="V4" s="119">
        <f ca="1">INDIRECT(Riferimenti1!Q13)</f>
        <v>0</v>
      </c>
      <c r="W4" s="119">
        <f ca="1">INDIRECT(Riferimenti1!R13)</f>
        <v>0</v>
      </c>
      <c r="X4" s="119">
        <f ca="1">INDIRECT(Riferimenti1!S13)</f>
        <v>0</v>
      </c>
      <c r="Y4" s="119">
        <f ca="1">INDIRECT(Riferimenti1!T13)</f>
        <v>0</v>
      </c>
      <c r="Z4" s="119">
        <f ca="1">INDIRECT(Riferimenti1!U13)</f>
        <v>0</v>
      </c>
      <c r="AA4" s="119">
        <f ca="1">INDIRECT(Riferimenti1!V13)</f>
        <v>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2.25" customHeight="1">
      <c r="A5" s="28"/>
      <c r="B5" s="304"/>
      <c r="C5" s="304"/>
      <c r="D5" s="310"/>
      <c r="E5" s="110" t="s">
        <v>1095</v>
      </c>
      <c r="F5" s="119">
        <f ca="1">INDIRECT(Riferimenti1!A14)</f>
        <v>19</v>
      </c>
      <c r="G5" s="119">
        <f ca="1">INDIRECT(Riferimenti1!B14)</f>
        <v>19</v>
      </c>
      <c r="H5" s="119">
        <f ca="1">INDIRECT(Riferimenti1!C14)</f>
        <v>16.1</v>
      </c>
      <c r="I5" s="119">
        <f ca="1">INDIRECT(Riferimenti1!D14)</f>
        <v>0</v>
      </c>
      <c r="J5" s="119">
        <f ca="1">INDIRECT(Riferimenti1!E14)</f>
        <v>0</v>
      </c>
      <c r="K5" s="119">
        <f ca="1">INDIRECT(Riferimenti1!F14)</f>
        <v>0</v>
      </c>
      <c r="L5" s="119">
        <f ca="1">INDIRECT(Riferimenti1!G14)</f>
        <v>0</v>
      </c>
      <c r="M5" s="119">
        <f ca="1">INDIRECT(Riferimenti1!H14)</f>
        <v>0</v>
      </c>
      <c r="N5" s="119">
        <f ca="1">INDIRECT(Riferimenti1!I14)</f>
        <v>0</v>
      </c>
      <c r="O5" s="119">
        <f ca="1">INDIRECT(Riferimenti1!J14)</f>
        <v>0</v>
      </c>
      <c r="P5" s="119">
        <f ca="1">INDIRECT(Riferimenti1!K14)</f>
        <v>0</v>
      </c>
      <c r="Q5" s="119">
        <f ca="1">INDIRECT(Riferimenti1!L14)</f>
        <v>0</v>
      </c>
      <c r="R5" s="119">
        <f ca="1">INDIRECT(Riferimenti1!M14)</f>
        <v>0</v>
      </c>
      <c r="S5" s="119">
        <f ca="1">INDIRECT(Riferimenti1!N14)</f>
        <v>0</v>
      </c>
      <c r="T5" s="119">
        <f ca="1">INDIRECT(Riferimenti1!O14)</f>
        <v>0</v>
      </c>
      <c r="U5" s="119">
        <f ca="1">INDIRECT(Riferimenti1!P14)</f>
        <v>0</v>
      </c>
      <c r="V5" s="119">
        <f ca="1">INDIRECT(Riferimenti1!Q14)</f>
        <v>0</v>
      </c>
      <c r="W5" s="119">
        <f ca="1">INDIRECT(Riferimenti1!R14)</f>
        <v>0</v>
      </c>
      <c r="X5" s="119">
        <f ca="1">INDIRECT(Riferimenti1!S14)</f>
        <v>0</v>
      </c>
      <c r="Y5" s="119">
        <f ca="1">INDIRECT(Riferimenti1!T14)</f>
        <v>0</v>
      </c>
      <c r="Z5" s="119">
        <f ca="1">INDIRECT(Riferimenti1!U14)</f>
        <v>0</v>
      </c>
      <c r="AA5" s="119">
        <f ca="1">INDIRECT(Riferimenti1!V14)</f>
        <v>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2.25" customHeight="1">
      <c r="A6" s="28"/>
      <c r="B6" s="304"/>
      <c r="C6" s="304"/>
      <c r="D6" s="310"/>
      <c r="E6" s="110" t="s">
        <v>1096</v>
      </c>
      <c r="F6" s="106">
        <f>F3^2*PI()/4</f>
        <v>69.39778171779854</v>
      </c>
      <c r="G6" s="106">
        <f>G3^2*PI()/4</f>
        <v>69.39778171779854</v>
      </c>
      <c r="H6" s="106">
        <f>H3^2*PI()/4</f>
        <v>49.01669937763475</v>
      </c>
      <c r="I6" s="106">
        <f aca="true" t="shared" si="0" ref="I6:W6">I3^2*PI()/4</f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06">
        <f t="shared" si="0"/>
        <v>0</v>
      </c>
      <c r="R6" s="106">
        <f t="shared" si="0"/>
        <v>0</v>
      </c>
      <c r="S6" s="106">
        <f t="shared" si="0"/>
        <v>0</v>
      </c>
      <c r="T6" s="106">
        <f t="shared" si="0"/>
        <v>0</v>
      </c>
      <c r="U6" s="106">
        <f t="shared" si="0"/>
        <v>0</v>
      </c>
      <c r="V6" s="106">
        <f t="shared" si="0"/>
        <v>0</v>
      </c>
      <c r="W6" s="106">
        <f t="shared" si="0"/>
        <v>0</v>
      </c>
      <c r="X6" s="106">
        <f>X3^2*PI()/4</f>
        <v>0</v>
      </c>
      <c r="Y6" s="106">
        <f>Y3^2*PI()/4</f>
        <v>0</v>
      </c>
      <c r="Z6" s="106">
        <f>Z3^2*PI()/4</f>
        <v>0</v>
      </c>
      <c r="AA6" s="106">
        <f>AA3^2*PI()/4</f>
        <v>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32.25" customHeight="1">
      <c r="A7" s="28"/>
      <c r="B7" s="304"/>
      <c r="C7" s="304"/>
      <c r="D7" s="310"/>
      <c r="E7" s="110" t="s">
        <v>1097</v>
      </c>
      <c r="F7" s="106">
        <f>F5/F3</f>
        <v>2.021276595744681</v>
      </c>
      <c r="G7" s="106">
        <f>G5/G3</f>
        <v>2.021276595744681</v>
      </c>
      <c r="H7" s="106">
        <f>H5/H3</f>
        <v>2.037974683544304</v>
      </c>
      <c r="I7" s="106" t="e">
        <f aca="true" t="shared" si="1" ref="I7:W7">I5/I3</f>
        <v>#DIV/0!</v>
      </c>
      <c r="J7" s="106" t="e">
        <f t="shared" si="1"/>
        <v>#DIV/0!</v>
      </c>
      <c r="K7" s="106" t="e">
        <f t="shared" si="1"/>
        <v>#DIV/0!</v>
      </c>
      <c r="L7" s="106" t="e">
        <f t="shared" si="1"/>
        <v>#DIV/0!</v>
      </c>
      <c r="M7" s="106" t="e">
        <f t="shared" si="1"/>
        <v>#DIV/0!</v>
      </c>
      <c r="N7" s="106" t="e">
        <f t="shared" si="1"/>
        <v>#DIV/0!</v>
      </c>
      <c r="O7" s="106" t="e">
        <f t="shared" si="1"/>
        <v>#DIV/0!</v>
      </c>
      <c r="P7" s="106" t="e">
        <f t="shared" si="1"/>
        <v>#DIV/0!</v>
      </c>
      <c r="Q7" s="106" t="e">
        <f t="shared" si="1"/>
        <v>#DIV/0!</v>
      </c>
      <c r="R7" s="106" t="e">
        <f t="shared" si="1"/>
        <v>#DIV/0!</v>
      </c>
      <c r="S7" s="106" t="e">
        <f t="shared" si="1"/>
        <v>#DIV/0!</v>
      </c>
      <c r="T7" s="106" t="e">
        <f t="shared" si="1"/>
        <v>#DIV/0!</v>
      </c>
      <c r="U7" s="106" t="e">
        <f t="shared" si="1"/>
        <v>#DIV/0!</v>
      </c>
      <c r="V7" s="106" t="e">
        <f t="shared" si="1"/>
        <v>#DIV/0!</v>
      </c>
      <c r="W7" s="106" t="e">
        <f t="shared" si="1"/>
        <v>#DIV/0!</v>
      </c>
      <c r="X7" s="106" t="e">
        <f>X5/X3</f>
        <v>#DIV/0!</v>
      </c>
      <c r="Y7" s="106" t="e">
        <f>Y5/Y3</f>
        <v>#DIV/0!</v>
      </c>
      <c r="Z7" s="106" t="e">
        <f>Z5/Z3</f>
        <v>#DIV/0!</v>
      </c>
      <c r="AA7" s="106" t="e">
        <f>AA5/AA3</f>
        <v>#DIV/0!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2.25" customHeight="1" thickBot="1">
      <c r="A8" s="28"/>
      <c r="B8" s="304"/>
      <c r="C8" s="304"/>
      <c r="D8" s="311"/>
      <c r="E8" s="127" t="s">
        <v>1098</v>
      </c>
      <c r="F8" s="128">
        <f>1/F7</f>
        <v>0.49473684210526314</v>
      </c>
      <c r="G8" s="128">
        <f>1/G7</f>
        <v>0.49473684210526314</v>
      </c>
      <c r="H8" s="128">
        <f>1/H7</f>
        <v>0.4906832298136645</v>
      </c>
      <c r="I8" s="128" t="e">
        <f aca="true" t="shared" si="2" ref="I8:W8">1/I7</f>
        <v>#DIV/0!</v>
      </c>
      <c r="J8" s="128" t="e">
        <f t="shared" si="2"/>
        <v>#DIV/0!</v>
      </c>
      <c r="K8" s="128" t="e">
        <f t="shared" si="2"/>
        <v>#DIV/0!</v>
      </c>
      <c r="L8" s="128" t="e">
        <f t="shared" si="2"/>
        <v>#DIV/0!</v>
      </c>
      <c r="M8" s="128" t="e">
        <f t="shared" si="2"/>
        <v>#DIV/0!</v>
      </c>
      <c r="N8" s="128" t="e">
        <f t="shared" si="2"/>
        <v>#DIV/0!</v>
      </c>
      <c r="O8" s="128" t="e">
        <f t="shared" si="2"/>
        <v>#DIV/0!</v>
      </c>
      <c r="P8" s="128" t="e">
        <f t="shared" si="2"/>
        <v>#DIV/0!</v>
      </c>
      <c r="Q8" s="128" t="e">
        <f t="shared" si="2"/>
        <v>#DIV/0!</v>
      </c>
      <c r="R8" s="128" t="e">
        <f t="shared" si="2"/>
        <v>#DIV/0!</v>
      </c>
      <c r="S8" s="128" t="e">
        <f t="shared" si="2"/>
        <v>#DIV/0!</v>
      </c>
      <c r="T8" s="128" t="e">
        <f t="shared" si="2"/>
        <v>#DIV/0!</v>
      </c>
      <c r="U8" s="128" t="e">
        <f t="shared" si="2"/>
        <v>#DIV/0!</v>
      </c>
      <c r="V8" s="128" t="e">
        <f t="shared" si="2"/>
        <v>#DIV/0!</v>
      </c>
      <c r="W8" s="128" t="e">
        <f t="shared" si="2"/>
        <v>#DIV/0!</v>
      </c>
      <c r="X8" s="128" t="e">
        <f>1/X7</f>
        <v>#DIV/0!</v>
      </c>
      <c r="Y8" s="128" t="e">
        <f>1/Y7</f>
        <v>#DIV/0!</v>
      </c>
      <c r="Z8" s="128" t="e">
        <f>1/Z7</f>
        <v>#DIV/0!</v>
      </c>
      <c r="AA8" s="128" t="e">
        <f>1/AA7</f>
        <v>#DIV/0!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32.25" customHeight="1">
      <c r="A9" s="28"/>
      <c r="B9" s="304"/>
      <c r="C9" s="304"/>
      <c r="D9" s="309" t="s">
        <v>1099</v>
      </c>
      <c r="E9" s="132" t="s">
        <v>1100</v>
      </c>
      <c r="F9" s="120">
        <f ca="1">INDIRECT(Riferimenti1!A15)</f>
        <v>0</v>
      </c>
      <c r="G9" s="120">
        <f ca="1">INDIRECT(Riferimenti1!B15)</f>
        <v>0</v>
      </c>
      <c r="H9" s="120">
        <f ca="1">INDIRECT(Riferimenti1!C15)</f>
        <v>0</v>
      </c>
      <c r="I9" s="120">
        <f ca="1">INDIRECT(Riferimenti1!D15)</f>
        <v>0</v>
      </c>
      <c r="J9" s="120">
        <f ca="1">INDIRECT(Riferimenti1!E15)</f>
        <v>0</v>
      </c>
      <c r="K9" s="120">
        <f ca="1">INDIRECT(Riferimenti1!F15)</f>
        <v>0</v>
      </c>
      <c r="L9" s="120">
        <f ca="1">INDIRECT(Riferimenti1!G15)</f>
        <v>0</v>
      </c>
      <c r="M9" s="120">
        <f ca="1">INDIRECT(Riferimenti1!H15)</f>
        <v>0</v>
      </c>
      <c r="N9" s="120">
        <f ca="1">INDIRECT(Riferimenti1!I15)</f>
        <v>0</v>
      </c>
      <c r="O9" s="120">
        <f ca="1">INDIRECT(Riferimenti1!J15)</f>
        <v>0</v>
      </c>
      <c r="P9" s="120">
        <f ca="1">INDIRECT(Riferimenti1!K15)</f>
        <v>0</v>
      </c>
      <c r="Q9" s="120">
        <f ca="1">INDIRECT(Riferimenti1!L15)</f>
        <v>0</v>
      </c>
      <c r="R9" s="120">
        <f ca="1">INDIRECT(Riferimenti1!M15)</f>
        <v>0</v>
      </c>
      <c r="S9" s="120">
        <f ca="1">INDIRECT(Riferimenti1!N15)</f>
        <v>0</v>
      </c>
      <c r="T9" s="120">
        <f ca="1">INDIRECT(Riferimenti1!O15)</f>
        <v>0</v>
      </c>
      <c r="U9" s="120">
        <f ca="1">INDIRECT(Riferimenti1!P15)</f>
        <v>0</v>
      </c>
      <c r="V9" s="120">
        <f ca="1">INDIRECT(Riferimenti1!Q15)</f>
        <v>0</v>
      </c>
      <c r="W9" s="120">
        <f ca="1">INDIRECT(Riferimenti1!R15)</f>
        <v>0</v>
      </c>
      <c r="X9" s="120">
        <f ca="1">INDIRECT(Riferimenti1!S15)</f>
        <v>0</v>
      </c>
      <c r="Y9" s="120">
        <f ca="1">INDIRECT(Riferimenti1!T15)</f>
        <v>0</v>
      </c>
      <c r="Z9" s="120">
        <f ca="1">INDIRECT(Riferimenti1!U15)</f>
        <v>0</v>
      </c>
      <c r="AA9" s="120">
        <f ca="1">INDIRECT(Riferimenti1!V15)</f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2.25" customHeight="1">
      <c r="A10" s="28"/>
      <c r="B10" s="304"/>
      <c r="C10" s="304"/>
      <c r="D10" s="312"/>
      <c r="E10" s="133" t="s">
        <v>1101</v>
      </c>
      <c r="F10" s="120">
        <f ca="1">INDIRECT(Riferimenti1!A16)</f>
        <v>2.4</v>
      </c>
      <c r="G10" s="120">
        <f ca="1">INDIRECT(Riferimenti1!B16)</f>
        <v>1.2</v>
      </c>
      <c r="H10" s="120">
        <f ca="1">INDIRECT(Riferimenti1!C16)</f>
        <v>1.4</v>
      </c>
      <c r="I10" s="120">
        <f ca="1">INDIRECT(Riferimenti1!D16)</f>
        <v>0</v>
      </c>
      <c r="J10" s="120">
        <f ca="1">INDIRECT(Riferimenti1!E16)</f>
        <v>0</v>
      </c>
      <c r="K10" s="120">
        <f ca="1">INDIRECT(Riferimenti1!F16)</f>
        <v>0</v>
      </c>
      <c r="L10" s="120">
        <f ca="1">INDIRECT(Riferimenti1!G16)</f>
        <v>0</v>
      </c>
      <c r="M10" s="120">
        <f ca="1">INDIRECT(Riferimenti1!H16)</f>
        <v>0</v>
      </c>
      <c r="N10" s="120">
        <f ca="1">INDIRECT(Riferimenti1!I16)</f>
        <v>0</v>
      </c>
      <c r="O10" s="120">
        <f ca="1">INDIRECT(Riferimenti1!J16)</f>
        <v>0</v>
      </c>
      <c r="P10" s="120">
        <f ca="1">INDIRECT(Riferimenti1!K16)</f>
        <v>0</v>
      </c>
      <c r="Q10" s="120">
        <f ca="1">INDIRECT(Riferimenti1!L16)</f>
        <v>0</v>
      </c>
      <c r="R10" s="120">
        <f ca="1">INDIRECT(Riferimenti1!M16)</f>
        <v>0</v>
      </c>
      <c r="S10" s="120">
        <f ca="1">INDIRECT(Riferimenti1!N16)</f>
        <v>0</v>
      </c>
      <c r="T10" s="120">
        <f ca="1">INDIRECT(Riferimenti1!O16)</f>
        <v>0</v>
      </c>
      <c r="U10" s="120">
        <f ca="1">INDIRECT(Riferimenti1!P16)</f>
        <v>0</v>
      </c>
      <c r="V10" s="120">
        <f ca="1">INDIRECT(Riferimenti1!Q16)</f>
        <v>0</v>
      </c>
      <c r="W10" s="120">
        <f ca="1">INDIRECT(Riferimenti1!R16)</f>
        <v>0</v>
      </c>
      <c r="X10" s="120">
        <f ca="1">INDIRECT(Riferimenti1!S16)</f>
        <v>0</v>
      </c>
      <c r="Y10" s="120">
        <f ca="1">INDIRECT(Riferimenti1!T16)</f>
        <v>0</v>
      </c>
      <c r="Z10" s="120">
        <f ca="1">INDIRECT(Riferimenti1!U16)</f>
        <v>0</v>
      </c>
      <c r="AA10" s="120">
        <f ca="1">INDIRECT(Riferimenti1!V16)</f>
        <v>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32.25" customHeight="1">
      <c r="A11" s="28"/>
      <c r="B11" s="304"/>
      <c r="C11" s="304"/>
      <c r="D11" s="312"/>
      <c r="E11" s="133" t="s">
        <v>1102</v>
      </c>
      <c r="F11" s="106">
        <f>F3/F10</f>
        <v>3.916666666666667</v>
      </c>
      <c r="G11" s="106">
        <f>G3/G10</f>
        <v>7.833333333333334</v>
      </c>
      <c r="H11" s="106">
        <f>H3/H10</f>
        <v>5.642857142857143</v>
      </c>
      <c r="I11" s="106" t="e">
        <f aca="true" t="shared" si="3" ref="I11:W11">I3/I10</f>
        <v>#DIV/0!</v>
      </c>
      <c r="J11" s="106" t="e">
        <f t="shared" si="3"/>
        <v>#DIV/0!</v>
      </c>
      <c r="K11" s="106" t="e">
        <f t="shared" si="3"/>
        <v>#DIV/0!</v>
      </c>
      <c r="L11" s="106" t="e">
        <f t="shared" si="3"/>
        <v>#DIV/0!</v>
      </c>
      <c r="M11" s="106" t="e">
        <f t="shared" si="3"/>
        <v>#DIV/0!</v>
      </c>
      <c r="N11" s="106" t="e">
        <f t="shared" si="3"/>
        <v>#DIV/0!</v>
      </c>
      <c r="O11" s="106" t="e">
        <f t="shared" si="3"/>
        <v>#DIV/0!</v>
      </c>
      <c r="P11" s="106" t="e">
        <f t="shared" si="3"/>
        <v>#DIV/0!</v>
      </c>
      <c r="Q11" s="106" t="e">
        <f t="shared" si="3"/>
        <v>#DIV/0!</v>
      </c>
      <c r="R11" s="106" t="e">
        <f t="shared" si="3"/>
        <v>#DIV/0!</v>
      </c>
      <c r="S11" s="106" t="e">
        <f t="shared" si="3"/>
        <v>#DIV/0!</v>
      </c>
      <c r="T11" s="106" t="e">
        <f t="shared" si="3"/>
        <v>#DIV/0!</v>
      </c>
      <c r="U11" s="106" t="e">
        <f t="shared" si="3"/>
        <v>#DIV/0!</v>
      </c>
      <c r="V11" s="106" t="e">
        <f t="shared" si="3"/>
        <v>#DIV/0!</v>
      </c>
      <c r="W11" s="106" t="e">
        <f t="shared" si="3"/>
        <v>#DIV/0!</v>
      </c>
      <c r="X11" s="106" t="e">
        <f>X3/X10</f>
        <v>#DIV/0!</v>
      </c>
      <c r="Y11" s="106" t="e">
        <f>Y3/Y10</f>
        <v>#DIV/0!</v>
      </c>
      <c r="Z11" s="106" t="e">
        <f>Z3/Z10</f>
        <v>#DIV/0!</v>
      </c>
      <c r="AA11" s="106" t="e">
        <f>AA3/AA10</f>
        <v>#DIV/0!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32.25" customHeight="1" thickBot="1">
      <c r="A12" s="28"/>
      <c r="B12" s="304"/>
      <c r="C12" s="304"/>
      <c r="D12" s="313"/>
      <c r="E12" s="134" t="s">
        <v>1049</v>
      </c>
      <c r="F12" s="131" t="str">
        <f ca="1">INDIRECT(Riferimenti1!A17)</f>
        <v>Di fiume</v>
      </c>
      <c r="G12" s="131" t="str">
        <f ca="1">INDIRECT(Riferimenti1!B17)</f>
        <v>Di fiume</v>
      </c>
      <c r="H12" s="131" t="str">
        <f ca="1">INDIRECT(Riferimenti1!C17)</f>
        <v>Di fiume</v>
      </c>
      <c r="I12" s="131">
        <f ca="1">INDIRECT(Riferimenti1!D17)</f>
        <v>0</v>
      </c>
      <c r="J12" s="131">
        <f ca="1">INDIRECT(Riferimenti1!E17)</f>
        <v>0</v>
      </c>
      <c r="K12" s="131">
        <f ca="1">INDIRECT(Riferimenti1!F17)</f>
        <v>0</v>
      </c>
      <c r="L12" s="131">
        <f ca="1">INDIRECT(Riferimenti1!G17)</f>
        <v>0</v>
      </c>
      <c r="M12" s="131">
        <f ca="1">INDIRECT(Riferimenti1!H17)</f>
        <v>0</v>
      </c>
      <c r="N12" s="131">
        <f ca="1">INDIRECT(Riferimenti1!I17)</f>
        <v>0</v>
      </c>
      <c r="O12" s="131">
        <f ca="1">INDIRECT(Riferimenti1!J17)</f>
        <v>0</v>
      </c>
      <c r="P12" s="131">
        <f ca="1">INDIRECT(Riferimenti1!K17)</f>
        <v>0</v>
      </c>
      <c r="Q12" s="131">
        <f ca="1">INDIRECT(Riferimenti1!L17)</f>
        <v>0</v>
      </c>
      <c r="R12" s="131">
        <f ca="1">INDIRECT(Riferimenti1!M17)</f>
        <v>0</v>
      </c>
      <c r="S12" s="131">
        <f ca="1">INDIRECT(Riferimenti1!N17)</f>
        <v>0</v>
      </c>
      <c r="T12" s="131">
        <f ca="1">INDIRECT(Riferimenti1!O17)</f>
        <v>0</v>
      </c>
      <c r="U12" s="131">
        <f ca="1">INDIRECT(Riferimenti1!P17)</f>
        <v>0</v>
      </c>
      <c r="V12" s="131">
        <f ca="1">INDIRECT(Riferimenti1!Q17)</f>
        <v>0</v>
      </c>
      <c r="W12" s="131">
        <f ca="1">INDIRECT(Riferimenti1!R17)</f>
        <v>0</v>
      </c>
      <c r="X12" s="131">
        <f ca="1">INDIRECT(Riferimenti1!S17)</f>
        <v>0</v>
      </c>
      <c r="Y12" s="131">
        <f ca="1">INDIRECT(Riferimenti1!T17)</f>
        <v>0</v>
      </c>
      <c r="Z12" s="131">
        <f ca="1">INDIRECT(Riferimenti1!U17)</f>
        <v>0</v>
      </c>
      <c r="AA12" s="131">
        <f ca="1">INDIRECT(Riferimenti1!V17)</f>
        <v>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32.25" customHeight="1">
      <c r="A13" s="28"/>
      <c r="B13" s="304"/>
      <c r="C13" s="304"/>
      <c r="D13" s="265" t="s">
        <v>1103</v>
      </c>
      <c r="E13" s="266"/>
      <c r="F13" s="129">
        <f ca="1">INDIRECT(Riferimenti1!A18)</f>
        <v>2754</v>
      </c>
      <c r="G13" s="129">
        <f ca="1">INDIRECT(Riferimenti1!B18)</f>
        <v>2759</v>
      </c>
      <c r="H13" s="129">
        <f ca="1">INDIRECT(Riferimenti1!C18)</f>
        <v>1651</v>
      </c>
      <c r="I13" s="129">
        <f ca="1">INDIRECT(Riferimenti1!D18)</f>
        <v>0</v>
      </c>
      <c r="J13" s="129">
        <f ca="1">INDIRECT(Riferimenti1!E18)</f>
        <v>0</v>
      </c>
      <c r="K13" s="129">
        <f ca="1">INDIRECT(Riferimenti1!F18)</f>
        <v>0</v>
      </c>
      <c r="L13" s="129">
        <f ca="1">INDIRECT(Riferimenti1!G18)</f>
        <v>0</v>
      </c>
      <c r="M13" s="129">
        <f ca="1">INDIRECT(Riferimenti1!H18)</f>
        <v>0</v>
      </c>
      <c r="N13" s="129">
        <f ca="1">INDIRECT(Riferimenti1!I18)</f>
        <v>0</v>
      </c>
      <c r="O13" s="129">
        <f ca="1">INDIRECT(Riferimenti1!J18)</f>
        <v>0</v>
      </c>
      <c r="P13" s="129">
        <f ca="1">INDIRECT(Riferimenti1!K18)</f>
        <v>0</v>
      </c>
      <c r="Q13" s="129">
        <f ca="1">INDIRECT(Riferimenti1!L18)</f>
        <v>0</v>
      </c>
      <c r="R13" s="129">
        <f ca="1">INDIRECT(Riferimenti1!M18)</f>
        <v>0</v>
      </c>
      <c r="S13" s="129">
        <f ca="1">INDIRECT(Riferimenti1!N18)</f>
        <v>0</v>
      </c>
      <c r="T13" s="129">
        <f ca="1">INDIRECT(Riferimenti1!O18)</f>
        <v>0</v>
      </c>
      <c r="U13" s="129">
        <f ca="1">INDIRECT(Riferimenti1!P18)</f>
        <v>0</v>
      </c>
      <c r="V13" s="129">
        <f ca="1">INDIRECT(Riferimenti1!Q18)</f>
        <v>0</v>
      </c>
      <c r="W13" s="129">
        <f ca="1">INDIRECT(Riferimenti1!R18)</f>
        <v>0</v>
      </c>
      <c r="X13" s="129">
        <f ca="1">INDIRECT(Riferimenti1!S18)</f>
        <v>0</v>
      </c>
      <c r="Y13" s="129">
        <f ca="1">INDIRECT(Riferimenti1!T18)</f>
        <v>0</v>
      </c>
      <c r="Z13" s="129">
        <f ca="1">INDIRECT(Riferimenti1!U18)</f>
        <v>0</v>
      </c>
      <c r="AA13" s="129">
        <f ca="1">INDIRECT(Riferimenti1!V18)</f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2.25" customHeight="1" thickBot="1">
      <c r="A14" s="28"/>
      <c r="B14" s="304"/>
      <c r="C14" s="304"/>
      <c r="D14" s="242" t="s">
        <v>1104</v>
      </c>
      <c r="E14" s="267"/>
      <c r="F14" s="208">
        <f>F13/((F3/2)^2*PI()*F4)*1000</f>
        <v>2133.562665318709</v>
      </c>
      <c r="G14" s="208">
        <f>G13/((G3/2)^2*PI()*G4)*1000</f>
        <v>2137.43623588029</v>
      </c>
      <c r="H14" s="208">
        <f>H13/((H3/2)^2*PI()*H4)*1000</f>
        <v>2145.3756985679793</v>
      </c>
      <c r="I14" s="208" t="e">
        <f aca="true" t="shared" si="4" ref="I14:W14">I13/((I3/2)^2*PI()*I4)*1000</f>
        <v>#DIV/0!</v>
      </c>
      <c r="J14" s="208" t="e">
        <f t="shared" si="4"/>
        <v>#DIV/0!</v>
      </c>
      <c r="K14" s="208" t="e">
        <f t="shared" si="4"/>
        <v>#DIV/0!</v>
      </c>
      <c r="L14" s="208" t="e">
        <f t="shared" si="4"/>
        <v>#DIV/0!</v>
      </c>
      <c r="M14" s="208" t="e">
        <f t="shared" si="4"/>
        <v>#DIV/0!</v>
      </c>
      <c r="N14" s="208" t="e">
        <f t="shared" si="4"/>
        <v>#DIV/0!</v>
      </c>
      <c r="O14" s="208" t="e">
        <f t="shared" si="4"/>
        <v>#DIV/0!</v>
      </c>
      <c r="P14" s="208" t="e">
        <f t="shared" si="4"/>
        <v>#DIV/0!</v>
      </c>
      <c r="Q14" s="208" t="e">
        <f t="shared" si="4"/>
        <v>#DIV/0!</v>
      </c>
      <c r="R14" s="208" t="e">
        <f t="shared" si="4"/>
        <v>#DIV/0!</v>
      </c>
      <c r="S14" s="208" t="e">
        <f t="shared" si="4"/>
        <v>#DIV/0!</v>
      </c>
      <c r="T14" s="208" t="e">
        <f t="shared" si="4"/>
        <v>#DIV/0!</v>
      </c>
      <c r="U14" s="208" t="e">
        <f t="shared" si="4"/>
        <v>#DIV/0!</v>
      </c>
      <c r="V14" s="208" t="e">
        <f t="shared" si="4"/>
        <v>#DIV/0!</v>
      </c>
      <c r="W14" s="208" t="e">
        <f t="shared" si="4"/>
        <v>#DIV/0!</v>
      </c>
      <c r="X14" s="208" t="e">
        <f>X13/((X3/2)^2*PI()*X4)*1000</f>
        <v>#DIV/0!</v>
      </c>
      <c r="Y14" s="208" t="e">
        <f>Y13/((Y3/2)^2*PI()*Y4)*1000</f>
        <v>#DIV/0!</v>
      </c>
      <c r="Z14" s="208" t="e">
        <f>Z13/((Z3/2)^2*PI()*Z4)*1000</f>
        <v>#DIV/0!</v>
      </c>
      <c r="AA14" s="208" t="e">
        <f>AA13/((AA3/2)^2*PI()*AA4)*1000</f>
        <v>#DIV/0!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38.25" customHeight="1" thickBot="1">
      <c r="A15" s="28"/>
      <c r="B15" s="305"/>
      <c r="C15" s="304"/>
      <c r="D15" s="309" t="s">
        <v>1105</v>
      </c>
      <c r="E15" s="124" t="s">
        <v>1106</v>
      </c>
      <c r="F15" s="126">
        <f ca="1">INDIRECT(Riferimenti1!A19)</f>
        <v>3552.0429466149717</v>
      </c>
      <c r="G15" s="126">
        <f ca="1">INDIRECT(Riferimenti1!B19)</f>
        <v>3664.987405541562</v>
      </c>
      <c r="H15" s="126">
        <f ca="1">INDIRECT(Riferimenti1!C19)</f>
        <v>2924.5052528707556</v>
      </c>
      <c r="I15" s="126">
        <f ca="1">INDIRECT(Riferimenti1!D19)</f>
        <v>0</v>
      </c>
      <c r="J15" s="126">
        <f ca="1">INDIRECT(Riferimenti1!E19)</f>
        <v>0</v>
      </c>
      <c r="K15" s="126">
        <f ca="1">INDIRECT(Riferimenti1!F19)</f>
        <v>0</v>
      </c>
      <c r="L15" s="126">
        <f ca="1">INDIRECT(Riferimenti1!G19)</f>
        <v>0</v>
      </c>
      <c r="M15" s="126">
        <f ca="1">INDIRECT(Riferimenti1!H19)</f>
        <v>0</v>
      </c>
      <c r="N15" s="126">
        <f ca="1">INDIRECT(Riferimenti1!I19)</f>
        <v>0</v>
      </c>
      <c r="O15" s="126">
        <f ca="1">INDIRECT(Riferimenti1!J19)</f>
        <v>0</v>
      </c>
      <c r="P15" s="126">
        <f ca="1">INDIRECT(Riferimenti1!K19)</f>
        <v>0</v>
      </c>
      <c r="Q15" s="126">
        <f ca="1">INDIRECT(Riferimenti1!L19)</f>
        <v>0</v>
      </c>
      <c r="R15" s="126">
        <f ca="1">INDIRECT(Riferimenti1!M19)</f>
        <v>0</v>
      </c>
      <c r="S15" s="126">
        <f ca="1">INDIRECT(Riferimenti1!N19)</f>
        <v>0</v>
      </c>
      <c r="T15" s="126">
        <f ca="1">INDIRECT(Riferimenti1!O19)</f>
        <v>0</v>
      </c>
      <c r="U15" s="126">
        <f ca="1">INDIRECT(Riferimenti1!P19)</f>
        <v>0</v>
      </c>
      <c r="V15" s="126">
        <f ca="1">INDIRECT(Riferimenti1!Q19)</f>
        <v>0</v>
      </c>
      <c r="W15" s="126">
        <f ca="1">INDIRECT(Riferimenti1!R19)</f>
        <v>0</v>
      </c>
      <c r="X15" s="126">
        <f ca="1">INDIRECT(Riferimenti1!S19)</f>
        <v>0</v>
      </c>
      <c r="Y15" s="126">
        <f ca="1">INDIRECT(Riferimenti1!T19)</f>
        <v>0</v>
      </c>
      <c r="Z15" s="126">
        <f ca="1">INDIRECT(Riferimenti1!U19)</f>
        <v>0</v>
      </c>
      <c r="AA15" s="126">
        <f ca="1">INDIRECT(Riferimenti1!V19)</f>
        <v>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2:44" ht="38.25" customHeight="1">
      <c r="B16" s="306" t="s">
        <v>1107</v>
      </c>
      <c r="C16" s="304"/>
      <c r="D16" s="312"/>
      <c r="E16" s="111" t="s">
        <v>1108</v>
      </c>
      <c r="F16" s="121">
        <f ca="1">INDIRECT(Riferimenti1!A20)</f>
        <v>3575.5</v>
      </c>
      <c r="G16" s="121">
        <f ca="1">INDIRECT(Riferimenti1!B20)</f>
        <v>3651.2</v>
      </c>
      <c r="H16" s="121">
        <f ca="1">INDIRECT(Riferimenti1!C20)</f>
        <v>3369.9</v>
      </c>
      <c r="I16" s="121">
        <f ca="1">INDIRECT(Riferimenti1!D20)</f>
        <v>0</v>
      </c>
      <c r="J16" s="121">
        <f ca="1">INDIRECT(Riferimenti1!E20)</f>
        <v>0</v>
      </c>
      <c r="K16" s="121">
        <f ca="1">INDIRECT(Riferimenti1!F20)</f>
        <v>0</v>
      </c>
      <c r="L16" s="121">
        <f ca="1">INDIRECT(Riferimenti1!G20)</f>
        <v>0</v>
      </c>
      <c r="M16" s="121">
        <f ca="1">INDIRECT(Riferimenti1!H20)</f>
        <v>0</v>
      </c>
      <c r="N16" s="121">
        <f ca="1">INDIRECT(Riferimenti1!I20)</f>
        <v>0</v>
      </c>
      <c r="O16" s="121">
        <f ca="1">INDIRECT(Riferimenti1!J20)</f>
        <v>0</v>
      </c>
      <c r="P16" s="121">
        <f ca="1">INDIRECT(Riferimenti1!K20)</f>
        <v>0</v>
      </c>
      <c r="Q16" s="121">
        <f ca="1">INDIRECT(Riferimenti1!L20)</f>
        <v>0</v>
      </c>
      <c r="R16" s="121">
        <f ca="1">INDIRECT(Riferimenti1!M20)</f>
        <v>0</v>
      </c>
      <c r="S16" s="121">
        <f ca="1">INDIRECT(Riferimenti1!N20)</f>
        <v>0</v>
      </c>
      <c r="T16" s="121">
        <f ca="1">INDIRECT(Riferimenti1!O20)</f>
        <v>0</v>
      </c>
      <c r="U16" s="121">
        <f ca="1">INDIRECT(Riferimenti1!P20)</f>
        <v>0</v>
      </c>
      <c r="V16" s="121">
        <f ca="1">INDIRECT(Riferimenti1!Q20)</f>
        <v>0</v>
      </c>
      <c r="W16" s="121">
        <f ca="1">INDIRECT(Riferimenti1!R20)</f>
        <v>0</v>
      </c>
      <c r="X16" s="121">
        <f ca="1">INDIRECT(Riferimenti1!S20)</f>
        <v>0</v>
      </c>
      <c r="Y16" s="121">
        <f ca="1">INDIRECT(Riferimenti1!T20)</f>
        <v>0</v>
      </c>
      <c r="Z16" s="121">
        <f ca="1">INDIRECT(Riferimenti1!U20)</f>
        <v>0</v>
      </c>
      <c r="AA16" s="121">
        <f ca="1">INDIRECT(Riferimenti1!V20)</f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ht="32.25" customHeight="1" thickBot="1">
      <c r="B17" s="307"/>
      <c r="C17" s="304"/>
      <c r="D17" s="313"/>
      <c r="E17" s="125" t="s">
        <v>1109</v>
      </c>
      <c r="F17" s="121">
        <f ca="1">INDIRECT(Riferimenti1!A21)</f>
        <v>3565.9</v>
      </c>
      <c r="G17" s="121">
        <f ca="1">INDIRECT(Riferimenti1!B21)</f>
        <v>3654.2</v>
      </c>
      <c r="H17" s="121">
        <f ca="1">INDIRECT(Riferimenti1!C21)</f>
        <v>3373.7</v>
      </c>
      <c r="I17" s="121">
        <f ca="1">INDIRECT(Riferimenti1!D21)</f>
        <v>0</v>
      </c>
      <c r="J17" s="121">
        <f ca="1">INDIRECT(Riferimenti1!E21)</f>
        <v>0</v>
      </c>
      <c r="K17" s="121">
        <f ca="1">INDIRECT(Riferimenti1!F21)</f>
        <v>0</v>
      </c>
      <c r="L17" s="121">
        <f ca="1">INDIRECT(Riferimenti1!G21)</f>
        <v>0</v>
      </c>
      <c r="M17" s="121">
        <f ca="1">INDIRECT(Riferimenti1!H21)</f>
        <v>0</v>
      </c>
      <c r="N17" s="121">
        <f ca="1">INDIRECT(Riferimenti1!I21)</f>
        <v>0</v>
      </c>
      <c r="O17" s="121">
        <f ca="1">INDIRECT(Riferimenti1!J21)</f>
        <v>0</v>
      </c>
      <c r="P17" s="121">
        <f ca="1">INDIRECT(Riferimenti1!K21)</f>
        <v>0</v>
      </c>
      <c r="Q17" s="121">
        <f ca="1">INDIRECT(Riferimenti1!L21)</f>
        <v>0</v>
      </c>
      <c r="R17" s="121">
        <f ca="1">INDIRECT(Riferimenti1!M21)</f>
        <v>0</v>
      </c>
      <c r="S17" s="121">
        <f ca="1">INDIRECT(Riferimenti1!N21)</f>
        <v>0</v>
      </c>
      <c r="T17" s="121">
        <f ca="1">INDIRECT(Riferimenti1!O21)</f>
        <v>0</v>
      </c>
      <c r="U17" s="121">
        <f ca="1">INDIRECT(Riferimenti1!P21)</f>
        <v>0</v>
      </c>
      <c r="V17" s="121">
        <f ca="1">INDIRECT(Riferimenti1!Q21)</f>
        <v>0</v>
      </c>
      <c r="W17" s="121">
        <f ca="1">INDIRECT(Riferimenti1!R21)</f>
        <v>0</v>
      </c>
      <c r="X17" s="121">
        <f ca="1">INDIRECT(Riferimenti1!S21)</f>
        <v>0</v>
      </c>
      <c r="Y17" s="121">
        <f ca="1">INDIRECT(Riferimenti1!T21)</f>
        <v>0</v>
      </c>
      <c r="Z17" s="121">
        <f ca="1">INDIRECT(Riferimenti1!U21)</f>
        <v>0</v>
      </c>
      <c r="AA17" s="121">
        <f ca="1">INDIRECT(Riferimenti1!V21)</f>
        <v>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ht="69" customHeight="1" thickBot="1">
      <c r="B18" s="307"/>
      <c r="C18" s="304"/>
      <c r="D18" s="270" t="s">
        <v>1110</v>
      </c>
      <c r="E18" s="271"/>
      <c r="F18" s="121" t="str">
        <f ca="1">INDIRECT(Riferimenti1!A23)</f>
        <v>Carota passante</v>
      </c>
      <c r="G18" s="121" t="str">
        <f ca="1">INDIRECT(Riferimenti1!B23)</f>
        <v>Carota passante</v>
      </c>
      <c r="H18" s="121" t="str">
        <f ca="1">INDIRECT(Riferimenti1!C23)</f>
        <v>Carota non passante</v>
      </c>
      <c r="I18" s="121">
        <f ca="1">INDIRECT(Riferimenti1!D23)</f>
        <v>0</v>
      </c>
      <c r="J18" s="121">
        <f ca="1">INDIRECT(Riferimenti1!E23)</f>
        <v>0</v>
      </c>
      <c r="K18" s="121">
        <f ca="1">INDIRECT(Riferimenti1!F23)</f>
        <v>0</v>
      </c>
      <c r="L18" s="121">
        <f ca="1">INDIRECT(Riferimenti1!G23)</f>
        <v>0</v>
      </c>
      <c r="M18" s="121">
        <f ca="1">INDIRECT(Riferimenti1!H23)</f>
        <v>0</v>
      </c>
      <c r="N18" s="121">
        <f ca="1">INDIRECT(Riferimenti1!I23)</f>
        <v>0</v>
      </c>
      <c r="O18" s="121">
        <f ca="1">INDIRECT(Riferimenti1!J23)</f>
        <v>0</v>
      </c>
      <c r="P18" s="121">
        <f ca="1">INDIRECT(Riferimenti1!K23)</f>
        <v>0</v>
      </c>
      <c r="Q18" s="121">
        <f ca="1">INDIRECT(Riferimenti1!L23)</f>
        <v>0</v>
      </c>
      <c r="R18" s="121">
        <f ca="1">INDIRECT(Riferimenti1!M23)</f>
        <v>0</v>
      </c>
      <c r="S18" s="121">
        <f ca="1">INDIRECT(Riferimenti1!N23)</f>
        <v>0</v>
      </c>
      <c r="T18" s="121">
        <f ca="1">INDIRECT(Riferimenti1!O23)</f>
        <v>0</v>
      </c>
      <c r="U18" s="121">
        <f ca="1">INDIRECT(Riferimenti1!P23)</f>
        <v>0</v>
      </c>
      <c r="V18" s="121">
        <f ca="1">INDIRECT(Riferimenti1!Q23)</f>
        <v>0</v>
      </c>
      <c r="W18" s="121">
        <f ca="1">INDIRECT(Riferimenti1!R23)</f>
        <v>0</v>
      </c>
      <c r="X18" s="121">
        <f ca="1">INDIRECT(Riferimenti1!S23)</f>
        <v>0</v>
      </c>
      <c r="Y18" s="121">
        <f ca="1">INDIRECT(Riferimenti1!T23)</f>
        <v>0</v>
      </c>
      <c r="Z18" s="121">
        <f ca="1">INDIRECT(Riferimenti1!U23)</f>
        <v>0</v>
      </c>
      <c r="AA18" s="121">
        <f ca="1">INDIRECT(Riferimenti1!V23)</f>
        <v>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ht="42" customHeight="1" thickBot="1">
      <c r="B19" s="307"/>
      <c r="C19" s="304"/>
      <c r="D19" s="268" t="s">
        <v>1111</v>
      </c>
      <c r="E19" s="269"/>
      <c r="F19" s="140">
        <f ca="1">INDIRECT(Riferimenti1!A22)</f>
        <v>203</v>
      </c>
      <c r="G19" s="140">
        <f ca="1">INDIRECT(Riferimenti1!B22)</f>
        <v>197</v>
      </c>
      <c r="H19" s="140">
        <f ca="1">INDIRECT(Riferimenti1!C22)</f>
        <v>115</v>
      </c>
      <c r="I19" s="140">
        <f ca="1">INDIRECT(Riferimenti1!D22)</f>
        <v>0</v>
      </c>
      <c r="J19" s="140">
        <f ca="1">INDIRECT(Riferimenti1!E22)</f>
        <v>0</v>
      </c>
      <c r="K19" s="140">
        <f ca="1">INDIRECT(Riferimenti1!F22)</f>
        <v>0</v>
      </c>
      <c r="L19" s="140">
        <f ca="1">INDIRECT(Riferimenti1!G22)</f>
        <v>0</v>
      </c>
      <c r="M19" s="140">
        <f ca="1">INDIRECT(Riferimenti1!H22)</f>
        <v>0</v>
      </c>
      <c r="N19" s="140">
        <f ca="1">INDIRECT(Riferimenti1!I22)</f>
        <v>0</v>
      </c>
      <c r="O19" s="140">
        <f ca="1">INDIRECT(Riferimenti1!J22)</f>
        <v>0</v>
      </c>
      <c r="P19" s="140">
        <f ca="1">INDIRECT(Riferimenti1!K22)</f>
        <v>0</v>
      </c>
      <c r="Q19" s="140">
        <f ca="1">INDIRECT(Riferimenti1!L22)</f>
        <v>0</v>
      </c>
      <c r="R19" s="140">
        <f ca="1">INDIRECT(Riferimenti1!M22)</f>
        <v>0</v>
      </c>
      <c r="S19" s="140">
        <f ca="1">INDIRECT(Riferimenti1!N22)</f>
        <v>0</v>
      </c>
      <c r="T19" s="140">
        <f ca="1">INDIRECT(Riferimenti1!O22)</f>
        <v>0</v>
      </c>
      <c r="U19" s="140">
        <f ca="1">INDIRECT(Riferimenti1!P22)</f>
        <v>0</v>
      </c>
      <c r="V19" s="140">
        <f ca="1">INDIRECT(Riferimenti1!Q22)</f>
        <v>0</v>
      </c>
      <c r="W19" s="140">
        <f ca="1">INDIRECT(Riferimenti1!R22)</f>
        <v>0</v>
      </c>
      <c r="X19" s="140">
        <f ca="1">INDIRECT(Riferimenti1!S22)</f>
        <v>0</v>
      </c>
      <c r="Y19" s="140">
        <f ca="1">INDIRECT(Riferimenti1!T22)</f>
        <v>0</v>
      </c>
      <c r="Z19" s="140">
        <f ca="1">INDIRECT(Riferimenti1!U22)</f>
        <v>0</v>
      </c>
      <c r="AA19" s="140">
        <f ca="1">INDIRECT(Riferimenti1!V22)</f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ht="42" customHeight="1">
      <c r="B20" s="307"/>
      <c r="C20" s="304"/>
      <c r="D20" s="309" t="s">
        <v>1112</v>
      </c>
      <c r="E20" s="145" t="s">
        <v>1113</v>
      </c>
      <c r="F20" s="212">
        <f>0.08*F5/F3+0.84</f>
        <v>1.0017021276595743</v>
      </c>
      <c r="G20" s="212">
        <f>0.08*G5/G3+0.84</f>
        <v>1.0017021276595743</v>
      </c>
      <c r="H20" s="212">
        <f>0.08*H5/H3+0.84</f>
        <v>1.0030379746835443</v>
      </c>
      <c r="I20" s="212" t="e">
        <f aca="true" t="shared" si="5" ref="I20:W20">0.08*I5/I3+0.84</f>
        <v>#DIV/0!</v>
      </c>
      <c r="J20" s="212" t="e">
        <f t="shared" si="5"/>
        <v>#DIV/0!</v>
      </c>
      <c r="K20" s="212" t="e">
        <f t="shared" si="5"/>
        <v>#DIV/0!</v>
      </c>
      <c r="L20" s="212" t="e">
        <f t="shared" si="5"/>
        <v>#DIV/0!</v>
      </c>
      <c r="M20" s="212" t="e">
        <f t="shared" si="5"/>
        <v>#DIV/0!</v>
      </c>
      <c r="N20" s="212" t="e">
        <f t="shared" si="5"/>
        <v>#DIV/0!</v>
      </c>
      <c r="O20" s="212" t="e">
        <f t="shared" si="5"/>
        <v>#DIV/0!</v>
      </c>
      <c r="P20" s="212" t="e">
        <f t="shared" si="5"/>
        <v>#DIV/0!</v>
      </c>
      <c r="Q20" s="212" t="e">
        <f t="shared" si="5"/>
        <v>#DIV/0!</v>
      </c>
      <c r="R20" s="212" t="e">
        <f t="shared" si="5"/>
        <v>#DIV/0!</v>
      </c>
      <c r="S20" s="212" t="e">
        <f t="shared" si="5"/>
        <v>#DIV/0!</v>
      </c>
      <c r="T20" s="212" t="e">
        <f t="shared" si="5"/>
        <v>#DIV/0!</v>
      </c>
      <c r="U20" s="212" t="e">
        <f t="shared" si="5"/>
        <v>#DIV/0!</v>
      </c>
      <c r="V20" s="212" t="e">
        <f t="shared" si="5"/>
        <v>#DIV/0!</v>
      </c>
      <c r="W20" s="212" t="e">
        <f t="shared" si="5"/>
        <v>#DIV/0!</v>
      </c>
      <c r="X20" s="212" t="e">
        <f>0.08*X5/X3+0.84</f>
        <v>#DIV/0!</v>
      </c>
      <c r="Y20" s="212" t="e">
        <f>0.08*Y5/Y3+0.84</f>
        <v>#DIV/0!</v>
      </c>
      <c r="Z20" s="212" t="e">
        <f>0.08*Z5/Z3+0.84</f>
        <v>#DIV/0!</v>
      </c>
      <c r="AA20" s="212" t="e">
        <f>0.08*AA5/AA3+0.84</f>
        <v>#DIV/0!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ht="42" customHeight="1">
      <c r="B21" s="307"/>
      <c r="C21" s="304"/>
      <c r="D21" s="310"/>
      <c r="E21" s="112" t="s">
        <v>1114</v>
      </c>
      <c r="F21" s="141">
        <f>F20*F19</f>
        <v>203.3455319148936</v>
      </c>
      <c r="G21" s="141">
        <f>G20*G19</f>
        <v>197.33531914893615</v>
      </c>
      <c r="H21" s="141">
        <f>H20*H19</f>
        <v>115.3493670886076</v>
      </c>
      <c r="I21" s="141" t="e">
        <f aca="true" t="shared" si="6" ref="I21:W21">I20*I19</f>
        <v>#DIV/0!</v>
      </c>
      <c r="J21" s="141" t="e">
        <f t="shared" si="6"/>
        <v>#DIV/0!</v>
      </c>
      <c r="K21" s="141" t="e">
        <f t="shared" si="6"/>
        <v>#DIV/0!</v>
      </c>
      <c r="L21" s="141" t="e">
        <f t="shared" si="6"/>
        <v>#DIV/0!</v>
      </c>
      <c r="M21" s="141" t="e">
        <f t="shared" si="6"/>
        <v>#DIV/0!</v>
      </c>
      <c r="N21" s="141" t="e">
        <f t="shared" si="6"/>
        <v>#DIV/0!</v>
      </c>
      <c r="O21" s="141" t="e">
        <f t="shared" si="6"/>
        <v>#DIV/0!</v>
      </c>
      <c r="P21" s="141" t="e">
        <f t="shared" si="6"/>
        <v>#DIV/0!</v>
      </c>
      <c r="Q21" s="141" t="e">
        <f t="shared" si="6"/>
        <v>#DIV/0!</v>
      </c>
      <c r="R21" s="141" t="e">
        <f t="shared" si="6"/>
        <v>#DIV/0!</v>
      </c>
      <c r="S21" s="141" t="e">
        <f t="shared" si="6"/>
        <v>#DIV/0!</v>
      </c>
      <c r="T21" s="141" t="e">
        <f t="shared" si="6"/>
        <v>#DIV/0!</v>
      </c>
      <c r="U21" s="141" t="e">
        <f t="shared" si="6"/>
        <v>#DIV/0!</v>
      </c>
      <c r="V21" s="141" t="e">
        <f t="shared" si="6"/>
        <v>#DIV/0!</v>
      </c>
      <c r="W21" s="141" t="e">
        <f t="shared" si="6"/>
        <v>#DIV/0!</v>
      </c>
      <c r="X21" s="141" t="e">
        <f>X20*X19</f>
        <v>#DIV/0!</v>
      </c>
      <c r="Y21" s="141" t="e">
        <f>Y20*Y19</f>
        <v>#DIV/0!</v>
      </c>
      <c r="Z21" s="141" t="e">
        <f>Z20*Z19</f>
        <v>#DIV/0!</v>
      </c>
      <c r="AA21" s="141" t="e">
        <f>AA20*AA19</f>
        <v>#DIV/0!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ht="42" customHeight="1" thickBot="1">
      <c r="B22" s="307"/>
      <c r="C22" s="304"/>
      <c r="D22" s="311"/>
      <c r="E22" s="146" t="s">
        <v>1115</v>
      </c>
      <c r="F22" s="142">
        <f>1.25*F21</f>
        <v>254.181914893617</v>
      </c>
      <c r="G22" s="142">
        <f>1.25*G21</f>
        <v>246.6691489361702</v>
      </c>
      <c r="H22" s="142">
        <f>1.25*H21</f>
        <v>144.1867088607595</v>
      </c>
      <c r="I22" s="142" t="e">
        <f aca="true" t="shared" si="7" ref="I22:W22">1.25*I21</f>
        <v>#DIV/0!</v>
      </c>
      <c r="J22" s="142" t="e">
        <f t="shared" si="7"/>
        <v>#DIV/0!</v>
      </c>
      <c r="K22" s="142" t="e">
        <f t="shared" si="7"/>
        <v>#DIV/0!</v>
      </c>
      <c r="L22" s="142" t="e">
        <f t="shared" si="7"/>
        <v>#DIV/0!</v>
      </c>
      <c r="M22" s="142" t="e">
        <f t="shared" si="7"/>
        <v>#DIV/0!</v>
      </c>
      <c r="N22" s="142" t="e">
        <f t="shared" si="7"/>
        <v>#DIV/0!</v>
      </c>
      <c r="O22" s="142" t="e">
        <f t="shared" si="7"/>
        <v>#DIV/0!</v>
      </c>
      <c r="P22" s="142" t="e">
        <f t="shared" si="7"/>
        <v>#DIV/0!</v>
      </c>
      <c r="Q22" s="142" t="e">
        <f t="shared" si="7"/>
        <v>#DIV/0!</v>
      </c>
      <c r="R22" s="142" t="e">
        <f t="shared" si="7"/>
        <v>#DIV/0!</v>
      </c>
      <c r="S22" s="142" t="e">
        <f t="shared" si="7"/>
        <v>#DIV/0!</v>
      </c>
      <c r="T22" s="142" t="e">
        <f t="shared" si="7"/>
        <v>#DIV/0!</v>
      </c>
      <c r="U22" s="142" t="e">
        <f t="shared" si="7"/>
        <v>#DIV/0!</v>
      </c>
      <c r="V22" s="142" t="e">
        <f t="shared" si="7"/>
        <v>#DIV/0!</v>
      </c>
      <c r="W22" s="142" t="e">
        <f t="shared" si="7"/>
        <v>#DIV/0!</v>
      </c>
      <c r="X22" s="142" t="e">
        <f>1.25*X21</f>
        <v>#DIV/0!</v>
      </c>
      <c r="Y22" s="142" t="e">
        <f>1.25*Y21</f>
        <v>#DIV/0!</v>
      </c>
      <c r="Z22" s="142" t="e">
        <f>1.25*Z21</f>
        <v>#DIV/0!</v>
      </c>
      <c r="AA22" s="142" t="e">
        <f>1.25*AA21</f>
        <v>#DIV/0!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ht="45" customHeight="1">
      <c r="B23" s="307"/>
      <c r="C23" s="304"/>
      <c r="D23" s="309" t="s">
        <v>1116</v>
      </c>
      <c r="E23" s="147" t="s">
        <v>1117</v>
      </c>
      <c r="F23" s="135">
        <f>(2.5)/(1.5+F8)</f>
        <v>1.2532981530343008</v>
      </c>
      <c r="G23" s="135">
        <f>(2.5)/(1.5+G8)</f>
        <v>1.2532981530343008</v>
      </c>
      <c r="H23" s="135">
        <f>(2.5)/(1.5+H8)</f>
        <v>1.2558502340093605</v>
      </c>
      <c r="I23" s="135" t="e">
        <f aca="true" t="shared" si="8" ref="I23:W23">(2.5)/(1.5+I8)</f>
        <v>#DIV/0!</v>
      </c>
      <c r="J23" s="135" t="e">
        <f t="shared" si="8"/>
        <v>#DIV/0!</v>
      </c>
      <c r="K23" s="135" t="e">
        <f t="shared" si="8"/>
        <v>#DIV/0!</v>
      </c>
      <c r="L23" s="135" t="e">
        <f t="shared" si="8"/>
        <v>#DIV/0!</v>
      </c>
      <c r="M23" s="135" t="e">
        <f t="shared" si="8"/>
        <v>#DIV/0!</v>
      </c>
      <c r="N23" s="135" t="e">
        <f t="shared" si="8"/>
        <v>#DIV/0!</v>
      </c>
      <c r="O23" s="135" t="e">
        <f t="shared" si="8"/>
        <v>#DIV/0!</v>
      </c>
      <c r="P23" s="135" t="e">
        <f t="shared" si="8"/>
        <v>#DIV/0!</v>
      </c>
      <c r="Q23" s="135" t="e">
        <f t="shared" si="8"/>
        <v>#DIV/0!</v>
      </c>
      <c r="R23" s="135" t="e">
        <f t="shared" si="8"/>
        <v>#DIV/0!</v>
      </c>
      <c r="S23" s="135" t="e">
        <f t="shared" si="8"/>
        <v>#DIV/0!</v>
      </c>
      <c r="T23" s="135" t="e">
        <f t="shared" si="8"/>
        <v>#DIV/0!</v>
      </c>
      <c r="U23" s="135" t="e">
        <f t="shared" si="8"/>
        <v>#DIV/0!</v>
      </c>
      <c r="V23" s="135" t="e">
        <f t="shared" si="8"/>
        <v>#DIV/0!</v>
      </c>
      <c r="W23" s="135" t="e">
        <f t="shared" si="8"/>
        <v>#DIV/0!</v>
      </c>
      <c r="X23" s="135" t="e">
        <f>(2.5)/(1.5+X8)</f>
        <v>#DIV/0!</v>
      </c>
      <c r="Y23" s="135" t="e">
        <f>(2.5)/(1.5+Y8)</f>
        <v>#DIV/0!</v>
      </c>
      <c r="Z23" s="135" t="e">
        <f>(2.5)/(1.5+Z8)</f>
        <v>#DIV/0!</v>
      </c>
      <c r="AA23" s="135" t="e">
        <f>(2.5)/(1.5+AA8)</f>
        <v>#DIV/0!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ht="42" customHeight="1">
      <c r="B24" s="307"/>
      <c r="C24" s="304"/>
      <c r="D24" s="310"/>
      <c r="E24" s="80" t="s">
        <v>1118</v>
      </c>
      <c r="F24" s="141">
        <f>F19*F23</f>
        <v>254.41952506596306</v>
      </c>
      <c r="G24" s="141">
        <f>G19*G23</f>
        <v>246.89973614775727</v>
      </c>
      <c r="H24" s="141">
        <f>H19*H23</f>
        <v>144.42277691107645</v>
      </c>
      <c r="I24" s="141" t="e">
        <f aca="true" t="shared" si="9" ref="I24:W24">I19*I23</f>
        <v>#DIV/0!</v>
      </c>
      <c r="J24" s="141" t="e">
        <f t="shared" si="9"/>
        <v>#DIV/0!</v>
      </c>
      <c r="K24" s="141" t="e">
        <f t="shared" si="9"/>
        <v>#DIV/0!</v>
      </c>
      <c r="L24" s="141" t="e">
        <f t="shared" si="9"/>
        <v>#DIV/0!</v>
      </c>
      <c r="M24" s="141" t="e">
        <f t="shared" si="9"/>
        <v>#DIV/0!</v>
      </c>
      <c r="N24" s="141" t="e">
        <f t="shared" si="9"/>
        <v>#DIV/0!</v>
      </c>
      <c r="O24" s="141" t="e">
        <f t="shared" si="9"/>
        <v>#DIV/0!</v>
      </c>
      <c r="P24" s="141" t="e">
        <f t="shared" si="9"/>
        <v>#DIV/0!</v>
      </c>
      <c r="Q24" s="141" t="e">
        <f t="shared" si="9"/>
        <v>#DIV/0!</v>
      </c>
      <c r="R24" s="141" t="e">
        <f t="shared" si="9"/>
        <v>#DIV/0!</v>
      </c>
      <c r="S24" s="141" t="e">
        <f t="shared" si="9"/>
        <v>#DIV/0!</v>
      </c>
      <c r="T24" s="141" t="e">
        <f t="shared" si="9"/>
        <v>#DIV/0!</v>
      </c>
      <c r="U24" s="141" t="e">
        <f t="shared" si="9"/>
        <v>#DIV/0!</v>
      </c>
      <c r="V24" s="141" t="e">
        <f t="shared" si="9"/>
        <v>#DIV/0!</v>
      </c>
      <c r="W24" s="141" t="e">
        <f t="shared" si="9"/>
        <v>#DIV/0!</v>
      </c>
      <c r="X24" s="141" t="e">
        <f>X19*X23</f>
        <v>#DIV/0!</v>
      </c>
      <c r="Y24" s="141" t="e">
        <f>Y19*Y23</f>
        <v>#DIV/0!</v>
      </c>
      <c r="Z24" s="141" t="e">
        <f>Z19*Z23</f>
        <v>#DIV/0!</v>
      </c>
      <c r="AA24" s="141" t="e">
        <f>AA19*AA23</f>
        <v>#DIV/0!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ht="44.25" customHeight="1" thickBot="1">
      <c r="B25" s="307"/>
      <c r="C25" s="304"/>
      <c r="D25" s="311"/>
      <c r="E25" s="144" t="s">
        <v>1119</v>
      </c>
      <c r="F25" s="142">
        <f>F24*1.3</f>
        <v>330.745382585752</v>
      </c>
      <c r="G25" s="142">
        <f>G24*1.3</f>
        <v>320.9696569920845</v>
      </c>
      <c r="H25" s="142">
        <f>H24*1.3</f>
        <v>187.7496099843994</v>
      </c>
      <c r="I25" s="142" t="e">
        <f aca="true" t="shared" si="10" ref="I25:W25">I24*1.3</f>
        <v>#DIV/0!</v>
      </c>
      <c r="J25" s="142" t="e">
        <f t="shared" si="10"/>
        <v>#DIV/0!</v>
      </c>
      <c r="K25" s="142" t="e">
        <f t="shared" si="10"/>
        <v>#DIV/0!</v>
      </c>
      <c r="L25" s="142" t="e">
        <f t="shared" si="10"/>
        <v>#DIV/0!</v>
      </c>
      <c r="M25" s="142" t="e">
        <f t="shared" si="10"/>
        <v>#DIV/0!</v>
      </c>
      <c r="N25" s="142" t="e">
        <f t="shared" si="10"/>
        <v>#DIV/0!</v>
      </c>
      <c r="O25" s="142" t="e">
        <f t="shared" si="10"/>
        <v>#DIV/0!</v>
      </c>
      <c r="P25" s="142" t="e">
        <f t="shared" si="10"/>
        <v>#DIV/0!</v>
      </c>
      <c r="Q25" s="142" t="e">
        <f t="shared" si="10"/>
        <v>#DIV/0!</v>
      </c>
      <c r="R25" s="142" t="e">
        <f t="shared" si="10"/>
        <v>#DIV/0!</v>
      </c>
      <c r="S25" s="142" t="e">
        <f t="shared" si="10"/>
        <v>#DIV/0!</v>
      </c>
      <c r="T25" s="142" t="e">
        <f t="shared" si="10"/>
        <v>#DIV/0!</v>
      </c>
      <c r="U25" s="142" t="e">
        <f t="shared" si="10"/>
        <v>#DIV/0!</v>
      </c>
      <c r="V25" s="142" t="e">
        <f t="shared" si="10"/>
        <v>#DIV/0!</v>
      </c>
      <c r="W25" s="142" t="e">
        <f t="shared" si="10"/>
        <v>#DIV/0!</v>
      </c>
      <c r="X25" s="142" t="e">
        <f>X24*1.3</f>
        <v>#DIV/0!</v>
      </c>
      <c r="Y25" s="142" t="e">
        <f>Y24*1.3</f>
        <v>#DIV/0!</v>
      </c>
      <c r="Z25" s="142" t="e">
        <f>Z24*1.3</f>
        <v>#DIV/0!</v>
      </c>
      <c r="AA25" s="142" t="e">
        <f>AA24*1.3</f>
        <v>#DIV/0!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ht="39" customHeight="1">
      <c r="B26" s="307"/>
      <c r="C26" s="304"/>
      <c r="D26" s="309" t="s">
        <v>1120</v>
      </c>
      <c r="E26" s="124" t="s">
        <v>1121</v>
      </c>
      <c r="F26" s="135">
        <f>2/(1.5+F8)</f>
        <v>1.0026385224274406</v>
      </c>
      <c r="G26" s="135">
        <f>2/(1.5+G8)</f>
        <v>1.0026385224274406</v>
      </c>
      <c r="H26" s="135">
        <f>2/(1.5+H8)</f>
        <v>1.0046801872074884</v>
      </c>
      <c r="I26" s="135" t="e">
        <f aca="true" t="shared" si="11" ref="I26:W26">2/(1.5+I8)</f>
        <v>#DIV/0!</v>
      </c>
      <c r="J26" s="135" t="e">
        <f t="shared" si="11"/>
        <v>#DIV/0!</v>
      </c>
      <c r="K26" s="135" t="e">
        <f t="shared" si="11"/>
        <v>#DIV/0!</v>
      </c>
      <c r="L26" s="135" t="e">
        <f t="shared" si="11"/>
        <v>#DIV/0!</v>
      </c>
      <c r="M26" s="135" t="e">
        <f t="shared" si="11"/>
        <v>#DIV/0!</v>
      </c>
      <c r="N26" s="135" t="e">
        <f t="shared" si="11"/>
        <v>#DIV/0!</v>
      </c>
      <c r="O26" s="135" t="e">
        <f t="shared" si="11"/>
        <v>#DIV/0!</v>
      </c>
      <c r="P26" s="135" t="e">
        <f t="shared" si="11"/>
        <v>#DIV/0!</v>
      </c>
      <c r="Q26" s="135" t="e">
        <f t="shared" si="11"/>
        <v>#DIV/0!</v>
      </c>
      <c r="R26" s="135" t="e">
        <f t="shared" si="11"/>
        <v>#DIV/0!</v>
      </c>
      <c r="S26" s="135" t="e">
        <f t="shared" si="11"/>
        <v>#DIV/0!</v>
      </c>
      <c r="T26" s="135" t="e">
        <f t="shared" si="11"/>
        <v>#DIV/0!</v>
      </c>
      <c r="U26" s="135" t="e">
        <f t="shared" si="11"/>
        <v>#DIV/0!</v>
      </c>
      <c r="V26" s="135" t="e">
        <f t="shared" si="11"/>
        <v>#DIV/0!</v>
      </c>
      <c r="W26" s="135" t="e">
        <f t="shared" si="11"/>
        <v>#DIV/0!</v>
      </c>
      <c r="X26" s="135" t="e">
        <f>2/(1.5+X8)</f>
        <v>#DIV/0!</v>
      </c>
      <c r="Y26" s="135" t="e">
        <f>2/(1.5+Y8)</f>
        <v>#DIV/0!</v>
      </c>
      <c r="Z26" s="135" t="e">
        <f>2/(1.5+Z8)</f>
        <v>#DIV/0!</v>
      </c>
      <c r="AA26" s="135" t="e">
        <f>2/(1.5+AA8)</f>
        <v>#DIV/0!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ht="34.5" customHeight="1">
      <c r="B27" s="307"/>
      <c r="C27" s="304"/>
      <c r="D27" s="310"/>
      <c r="E27" s="111" t="s">
        <v>1122</v>
      </c>
      <c r="F27" s="141">
        <f>F19*F26</f>
        <v>203.53562005277044</v>
      </c>
      <c r="G27" s="141">
        <f>G19*G26</f>
        <v>197.5197889182058</v>
      </c>
      <c r="H27" s="141">
        <f>H19*H26</f>
        <v>115.53822152886117</v>
      </c>
      <c r="I27" s="141" t="e">
        <f aca="true" t="shared" si="12" ref="I27:W27">I19*I26</f>
        <v>#DIV/0!</v>
      </c>
      <c r="J27" s="141" t="e">
        <f t="shared" si="12"/>
        <v>#DIV/0!</v>
      </c>
      <c r="K27" s="141" t="e">
        <f t="shared" si="12"/>
        <v>#DIV/0!</v>
      </c>
      <c r="L27" s="141" t="e">
        <f t="shared" si="12"/>
        <v>#DIV/0!</v>
      </c>
      <c r="M27" s="141" t="e">
        <f t="shared" si="12"/>
        <v>#DIV/0!</v>
      </c>
      <c r="N27" s="141" t="e">
        <f t="shared" si="12"/>
        <v>#DIV/0!</v>
      </c>
      <c r="O27" s="141" t="e">
        <f t="shared" si="12"/>
        <v>#DIV/0!</v>
      </c>
      <c r="P27" s="141" t="e">
        <f t="shared" si="12"/>
        <v>#DIV/0!</v>
      </c>
      <c r="Q27" s="141" t="e">
        <f t="shared" si="12"/>
        <v>#DIV/0!</v>
      </c>
      <c r="R27" s="141" t="e">
        <f t="shared" si="12"/>
        <v>#DIV/0!</v>
      </c>
      <c r="S27" s="141" t="e">
        <f t="shared" si="12"/>
        <v>#DIV/0!</v>
      </c>
      <c r="T27" s="141" t="e">
        <f t="shared" si="12"/>
        <v>#DIV/0!</v>
      </c>
      <c r="U27" s="141" t="e">
        <f t="shared" si="12"/>
        <v>#DIV/0!</v>
      </c>
      <c r="V27" s="141" t="e">
        <f t="shared" si="12"/>
        <v>#DIV/0!</v>
      </c>
      <c r="W27" s="141" t="e">
        <f t="shared" si="12"/>
        <v>#DIV/0!</v>
      </c>
      <c r="X27" s="141" t="e">
        <f>X19*X26</f>
        <v>#DIV/0!</v>
      </c>
      <c r="Y27" s="141" t="e">
        <f>Y19*Y26</f>
        <v>#DIV/0!</v>
      </c>
      <c r="Z27" s="141" t="e">
        <f>Z19*Z26</f>
        <v>#DIV/0!</v>
      </c>
      <c r="AA27" s="141" t="e">
        <f>AA19*AA26</f>
        <v>#DIV/0!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ht="42" customHeight="1">
      <c r="B28" s="307"/>
      <c r="C28" s="304"/>
      <c r="D28" s="310"/>
      <c r="E28" s="111" t="s">
        <v>1123</v>
      </c>
      <c r="F28" s="141">
        <f>F27/0.83</f>
        <v>245.22363861779573</v>
      </c>
      <c r="G28" s="141">
        <f>G27/0.83</f>
        <v>237.97564929904314</v>
      </c>
      <c r="H28" s="141">
        <f>H27/0.83</f>
        <v>139.2026765407966</v>
      </c>
      <c r="I28" s="141" t="e">
        <f aca="true" t="shared" si="13" ref="I28:W28">I27/0.83</f>
        <v>#DIV/0!</v>
      </c>
      <c r="J28" s="141" t="e">
        <f t="shared" si="13"/>
        <v>#DIV/0!</v>
      </c>
      <c r="K28" s="141" t="e">
        <f t="shared" si="13"/>
        <v>#DIV/0!</v>
      </c>
      <c r="L28" s="141" t="e">
        <f t="shared" si="13"/>
        <v>#DIV/0!</v>
      </c>
      <c r="M28" s="141" t="e">
        <f t="shared" si="13"/>
        <v>#DIV/0!</v>
      </c>
      <c r="N28" s="141" t="e">
        <f t="shared" si="13"/>
        <v>#DIV/0!</v>
      </c>
      <c r="O28" s="141" t="e">
        <f t="shared" si="13"/>
        <v>#DIV/0!</v>
      </c>
      <c r="P28" s="141" t="e">
        <f t="shared" si="13"/>
        <v>#DIV/0!</v>
      </c>
      <c r="Q28" s="141" t="e">
        <f t="shared" si="13"/>
        <v>#DIV/0!</v>
      </c>
      <c r="R28" s="141" t="e">
        <f t="shared" si="13"/>
        <v>#DIV/0!</v>
      </c>
      <c r="S28" s="141" t="e">
        <f t="shared" si="13"/>
        <v>#DIV/0!</v>
      </c>
      <c r="T28" s="141" t="e">
        <f t="shared" si="13"/>
        <v>#DIV/0!</v>
      </c>
      <c r="U28" s="141" t="e">
        <f t="shared" si="13"/>
        <v>#DIV/0!</v>
      </c>
      <c r="V28" s="141" t="e">
        <f t="shared" si="13"/>
        <v>#DIV/0!</v>
      </c>
      <c r="W28" s="141" t="e">
        <f t="shared" si="13"/>
        <v>#DIV/0!</v>
      </c>
      <c r="X28" s="141" t="e">
        <f>X27/0.83</f>
        <v>#DIV/0!</v>
      </c>
      <c r="Y28" s="141" t="e">
        <f>Y27/0.83</f>
        <v>#DIV/0!</v>
      </c>
      <c r="Z28" s="141" t="e">
        <f>Z27/0.83</f>
        <v>#DIV/0!</v>
      </c>
      <c r="AA28" s="141" t="e">
        <f>AA27/0.83</f>
        <v>#DIV/0!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ht="40.5" customHeight="1" thickBot="1">
      <c r="B29" s="307"/>
      <c r="C29" s="304"/>
      <c r="D29" s="311"/>
      <c r="E29" s="125" t="s">
        <v>1124</v>
      </c>
      <c r="F29" s="142">
        <f>F28*1.5</f>
        <v>367.8354579266936</v>
      </c>
      <c r="G29" s="143">
        <f>G28*1.5</f>
        <v>356.9634739485647</v>
      </c>
      <c r="H29" s="143">
        <f>H28*1.5</f>
        <v>208.80401481119492</v>
      </c>
      <c r="I29" s="143" t="e">
        <f aca="true" t="shared" si="14" ref="I29:W29">I28*1.5</f>
        <v>#DIV/0!</v>
      </c>
      <c r="J29" s="143" t="e">
        <f t="shared" si="14"/>
        <v>#DIV/0!</v>
      </c>
      <c r="K29" s="143" t="e">
        <f t="shared" si="14"/>
        <v>#DIV/0!</v>
      </c>
      <c r="L29" s="143" t="e">
        <f t="shared" si="14"/>
        <v>#DIV/0!</v>
      </c>
      <c r="M29" s="143" t="e">
        <f t="shared" si="14"/>
        <v>#DIV/0!</v>
      </c>
      <c r="N29" s="143" t="e">
        <f t="shared" si="14"/>
        <v>#DIV/0!</v>
      </c>
      <c r="O29" s="143" t="e">
        <f t="shared" si="14"/>
        <v>#DIV/0!</v>
      </c>
      <c r="P29" s="143" t="e">
        <f t="shared" si="14"/>
        <v>#DIV/0!</v>
      </c>
      <c r="Q29" s="143" t="e">
        <f t="shared" si="14"/>
        <v>#DIV/0!</v>
      </c>
      <c r="R29" s="143" t="e">
        <f t="shared" si="14"/>
        <v>#DIV/0!</v>
      </c>
      <c r="S29" s="143" t="e">
        <f t="shared" si="14"/>
        <v>#DIV/0!</v>
      </c>
      <c r="T29" s="143" t="e">
        <f t="shared" si="14"/>
        <v>#DIV/0!</v>
      </c>
      <c r="U29" s="143" t="e">
        <f t="shared" si="14"/>
        <v>#DIV/0!</v>
      </c>
      <c r="V29" s="143" t="e">
        <f t="shared" si="14"/>
        <v>#DIV/0!</v>
      </c>
      <c r="W29" s="143" t="e">
        <f t="shared" si="14"/>
        <v>#DIV/0!</v>
      </c>
      <c r="X29" s="143" t="e">
        <f>X28*1.5</f>
        <v>#DIV/0!</v>
      </c>
      <c r="Y29" s="143" t="e">
        <f>Y28*1.5</f>
        <v>#DIV/0!</v>
      </c>
      <c r="Z29" s="143" t="e">
        <f>Z28*1.5</f>
        <v>#DIV/0!</v>
      </c>
      <c r="AA29" s="143" t="e">
        <f>AA28*1.5</f>
        <v>#DIV/0!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8" ht="42" customHeight="1" thickBot="1">
      <c r="B30" s="307"/>
      <c r="C30" s="304"/>
      <c r="D30" s="263" t="s">
        <v>1125</v>
      </c>
      <c r="E30" s="264"/>
      <c r="F30" s="205">
        <f>(F28+F24+F22)/3</f>
        <v>251.27502619245857</v>
      </c>
      <c r="G30" s="205">
        <f>(G28+G24+G22)/3</f>
        <v>243.84817812765687</v>
      </c>
      <c r="H30" s="205">
        <f>(H28+H24+H22)/3</f>
        <v>142.60405410421086</v>
      </c>
      <c r="I30" s="205" t="e">
        <f aca="true" t="shared" si="15" ref="I30:W30">(I28+I24+I22)/3</f>
        <v>#DIV/0!</v>
      </c>
      <c r="J30" s="205" t="e">
        <f t="shared" si="15"/>
        <v>#DIV/0!</v>
      </c>
      <c r="K30" s="205" t="e">
        <f t="shared" si="15"/>
        <v>#DIV/0!</v>
      </c>
      <c r="L30" s="205" t="e">
        <f t="shared" si="15"/>
        <v>#DIV/0!</v>
      </c>
      <c r="M30" s="205" t="e">
        <f t="shared" si="15"/>
        <v>#DIV/0!</v>
      </c>
      <c r="N30" s="205" t="e">
        <f t="shared" si="15"/>
        <v>#DIV/0!</v>
      </c>
      <c r="O30" s="205" t="e">
        <f t="shared" si="15"/>
        <v>#DIV/0!</v>
      </c>
      <c r="P30" s="205" t="e">
        <f t="shared" si="15"/>
        <v>#DIV/0!</v>
      </c>
      <c r="Q30" s="205" t="e">
        <f t="shared" si="15"/>
        <v>#DIV/0!</v>
      </c>
      <c r="R30" s="205" t="e">
        <f t="shared" si="15"/>
        <v>#DIV/0!</v>
      </c>
      <c r="S30" s="205" t="e">
        <f t="shared" si="15"/>
        <v>#DIV/0!</v>
      </c>
      <c r="T30" s="205" t="e">
        <f t="shared" si="15"/>
        <v>#DIV/0!</v>
      </c>
      <c r="U30" s="205" t="e">
        <f t="shared" si="15"/>
        <v>#DIV/0!</v>
      </c>
      <c r="V30" s="205" t="e">
        <f t="shared" si="15"/>
        <v>#DIV/0!</v>
      </c>
      <c r="W30" s="205" t="e">
        <f t="shared" si="15"/>
        <v>#DIV/0!</v>
      </c>
      <c r="X30" s="205" t="e">
        <f>(X28+X24+X22)/3</f>
        <v>#DIV/0!</v>
      </c>
      <c r="Y30" s="205" t="e">
        <f>(Y28+Y24+Y22)/3</f>
        <v>#DIV/0!</v>
      </c>
      <c r="Z30" s="205" t="e">
        <f>(Z28+Z24+Z22)/3</f>
        <v>#DIV/0!</v>
      </c>
      <c r="AA30" s="205" t="e">
        <f>(AA28+AA24+AA22)/3</f>
        <v>#DIV/0!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7"/>
      <c r="AT30" s="207"/>
      <c r="AU30" s="207"/>
      <c r="AV30" s="207"/>
    </row>
    <row r="31" spans="2:44" ht="42" customHeight="1">
      <c r="B31" s="307"/>
      <c r="C31" s="304"/>
      <c r="D31" s="256" t="s">
        <v>1126</v>
      </c>
      <c r="E31" s="257"/>
      <c r="F31" s="211">
        <f>(F29+F25)/2</f>
        <v>349.2904202562228</v>
      </c>
      <c r="G31" s="211">
        <f>(G29+G25)/2</f>
        <v>338.96656547032455</v>
      </c>
      <c r="H31" s="211">
        <f>(H29+H25)/2</f>
        <v>198.27681239779716</v>
      </c>
      <c r="I31" s="211" t="e">
        <f aca="true" t="shared" si="16" ref="I31:W31">(I29+I25)/2</f>
        <v>#DIV/0!</v>
      </c>
      <c r="J31" s="211" t="e">
        <f t="shared" si="16"/>
        <v>#DIV/0!</v>
      </c>
      <c r="K31" s="211" t="e">
        <f t="shared" si="16"/>
        <v>#DIV/0!</v>
      </c>
      <c r="L31" s="211" t="e">
        <f t="shared" si="16"/>
        <v>#DIV/0!</v>
      </c>
      <c r="M31" s="211" t="e">
        <f t="shared" si="16"/>
        <v>#DIV/0!</v>
      </c>
      <c r="N31" s="211" t="e">
        <f t="shared" si="16"/>
        <v>#DIV/0!</v>
      </c>
      <c r="O31" s="211" t="e">
        <f t="shared" si="16"/>
        <v>#DIV/0!</v>
      </c>
      <c r="P31" s="211" t="e">
        <f t="shared" si="16"/>
        <v>#DIV/0!</v>
      </c>
      <c r="Q31" s="211" t="e">
        <f t="shared" si="16"/>
        <v>#DIV/0!</v>
      </c>
      <c r="R31" s="211" t="e">
        <f t="shared" si="16"/>
        <v>#DIV/0!</v>
      </c>
      <c r="S31" s="211" t="e">
        <f t="shared" si="16"/>
        <v>#DIV/0!</v>
      </c>
      <c r="T31" s="211" t="e">
        <f t="shared" si="16"/>
        <v>#DIV/0!</v>
      </c>
      <c r="U31" s="211" t="e">
        <f t="shared" si="16"/>
        <v>#DIV/0!</v>
      </c>
      <c r="V31" s="211" t="e">
        <f t="shared" si="16"/>
        <v>#DIV/0!</v>
      </c>
      <c r="W31" s="211" t="e">
        <f t="shared" si="16"/>
        <v>#DIV/0!</v>
      </c>
      <c r="X31" s="211" t="e">
        <f>(X29+X25)/2</f>
        <v>#DIV/0!</v>
      </c>
      <c r="Y31" s="211" t="e">
        <f>(Y29+Y25)/2</f>
        <v>#DIV/0!</v>
      </c>
      <c r="Z31" s="211" t="e">
        <f>(Z29+Z25)/2</f>
        <v>#DIV/0!</v>
      </c>
      <c r="AA31" s="211" t="e">
        <f>(AA29+AA25)/2</f>
        <v>#DIV/0!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ht="25.5" customHeight="1">
      <c r="B32" s="307"/>
      <c r="C32" s="304"/>
      <c r="D32" s="248" t="s">
        <v>1127</v>
      </c>
      <c r="E32" s="258"/>
      <c r="F32" s="107">
        <f>((F22-F30)/F30)*100</f>
        <v>1.1568553967364705</v>
      </c>
      <c r="G32" s="107">
        <f>((G22-G30)/G30)*100</f>
        <v>1.1568553967364552</v>
      </c>
      <c r="H32" s="107">
        <f>((H22-H30)/H30)*100</f>
        <v>1.1098245183072266</v>
      </c>
      <c r="I32" s="107" t="e">
        <f aca="true" t="shared" si="17" ref="I32:W32">((I22-I30)/I30)*100</f>
        <v>#DIV/0!</v>
      </c>
      <c r="J32" s="107" t="e">
        <f t="shared" si="17"/>
        <v>#DIV/0!</v>
      </c>
      <c r="K32" s="107" t="e">
        <f t="shared" si="17"/>
        <v>#DIV/0!</v>
      </c>
      <c r="L32" s="107" t="e">
        <f t="shared" si="17"/>
        <v>#DIV/0!</v>
      </c>
      <c r="M32" s="107" t="e">
        <f t="shared" si="17"/>
        <v>#DIV/0!</v>
      </c>
      <c r="N32" s="107" t="e">
        <f t="shared" si="17"/>
        <v>#DIV/0!</v>
      </c>
      <c r="O32" s="107" t="e">
        <f t="shared" si="17"/>
        <v>#DIV/0!</v>
      </c>
      <c r="P32" s="107" t="e">
        <f t="shared" si="17"/>
        <v>#DIV/0!</v>
      </c>
      <c r="Q32" s="107" t="e">
        <f t="shared" si="17"/>
        <v>#DIV/0!</v>
      </c>
      <c r="R32" s="107" t="e">
        <f t="shared" si="17"/>
        <v>#DIV/0!</v>
      </c>
      <c r="S32" s="107" t="e">
        <f t="shared" si="17"/>
        <v>#DIV/0!</v>
      </c>
      <c r="T32" s="107" t="e">
        <f t="shared" si="17"/>
        <v>#DIV/0!</v>
      </c>
      <c r="U32" s="107" t="e">
        <f t="shared" si="17"/>
        <v>#DIV/0!</v>
      </c>
      <c r="V32" s="107" t="e">
        <f t="shared" si="17"/>
        <v>#DIV/0!</v>
      </c>
      <c r="W32" s="107" t="e">
        <f t="shared" si="17"/>
        <v>#DIV/0!</v>
      </c>
      <c r="X32" s="107" t="e">
        <f>((X22-X30)/X30)*100</f>
        <v>#DIV/0!</v>
      </c>
      <c r="Y32" s="107" t="e">
        <f>((Y22-Y30)/Y30)*100</f>
        <v>#DIV/0!</v>
      </c>
      <c r="Z32" s="107" t="e">
        <f>((Z22-Z30)/Z30)*100</f>
        <v>#DIV/0!</v>
      </c>
      <c r="AA32" s="107" t="e">
        <f>((AA22-AA30)/AA30)*100</f>
        <v>#DIV/0!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ht="25.5" customHeight="1">
      <c r="B33" s="307"/>
      <c r="C33" s="304"/>
      <c r="D33" s="259" t="s">
        <v>1128</v>
      </c>
      <c r="E33" s="260"/>
      <c r="F33" s="107">
        <f>((F24-F30)/F30)*100</f>
        <v>1.2514171906188676</v>
      </c>
      <c r="G33" s="107">
        <f>((G24-G30)/G30)*100</f>
        <v>1.2514171906188618</v>
      </c>
      <c r="H33" s="107">
        <f>((H24-H30)/H30)*100</f>
        <v>1.2753654293282046</v>
      </c>
      <c r="I33" s="107" t="e">
        <f aca="true" t="shared" si="18" ref="I33:W33">((I24-I30)/I30)*100</f>
        <v>#DIV/0!</v>
      </c>
      <c r="J33" s="107" t="e">
        <f t="shared" si="18"/>
        <v>#DIV/0!</v>
      </c>
      <c r="K33" s="107" t="e">
        <f t="shared" si="18"/>
        <v>#DIV/0!</v>
      </c>
      <c r="L33" s="107" t="e">
        <f t="shared" si="18"/>
        <v>#DIV/0!</v>
      </c>
      <c r="M33" s="107" t="e">
        <f t="shared" si="18"/>
        <v>#DIV/0!</v>
      </c>
      <c r="N33" s="107" t="e">
        <f t="shared" si="18"/>
        <v>#DIV/0!</v>
      </c>
      <c r="O33" s="107" t="e">
        <f t="shared" si="18"/>
        <v>#DIV/0!</v>
      </c>
      <c r="P33" s="107" t="e">
        <f t="shared" si="18"/>
        <v>#DIV/0!</v>
      </c>
      <c r="Q33" s="107" t="e">
        <f t="shared" si="18"/>
        <v>#DIV/0!</v>
      </c>
      <c r="R33" s="107" t="e">
        <f t="shared" si="18"/>
        <v>#DIV/0!</v>
      </c>
      <c r="S33" s="107" t="e">
        <f t="shared" si="18"/>
        <v>#DIV/0!</v>
      </c>
      <c r="T33" s="107" t="e">
        <f t="shared" si="18"/>
        <v>#DIV/0!</v>
      </c>
      <c r="U33" s="107" t="e">
        <f t="shared" si="18"/>
        <v>#DIV/0!</v>
      </c>
      <c r="V33" s="107" t="e">
        <f t="shared" si="18"/>
        <v>#DIV/0!</v>
      </c>
      <c r="W33" s="107" t="e">
        <f t="shared" si="18"/>
        <v>#DIV/0!</v>
      </c>
      <c r="X33" s="107" t="e">
        <f>((X24-X30)/X30)*100</f>
        <v>#DIV/0!</v>
      </c>
      <c r="Y33" s="107" t="e">
        <f>((Y24-Y30)/Y30)*100</f>
        <v>#DIV/0!</v>
      </c>
      <c r="Z33" s="107" t="e">
        <f>((Z24-Z30)/Z30)*100</f>
        <v>#DIV/0!</v>
      </c>
      <c r="AA33" s="107" t="e">
        <f>((AA24-AA30)/AA30)*100</f>
        <v>#DIV/0!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ht="25.5" customHeight="1" thickBot="1">
      <c r="B34" s="308"/>
      <c r="C34" s="305"/>
      <c r="D34" s="261" t="s">
        <v>1129</v>
      </c>
      <c r="E34" s="262"/>
      <c r="F34" s="108">
        <f>((F28-F30)/F30)*100</f>
        <v>-2.408272587355304</v>
      </c>
      <c r="G34" s="108">
        <f>((G28-G30)/G30)*100</f>
        <v>-2.408272587355317</v>
      </c>
      <c r="H34" s="108">
        <f>((H28-H30)/H30)*100</f>
        <v>-2.385189947635451</v>
      </c>
      <c r="I34" s="108" t="e">
        <f aca="true" t="shared" si="19" ref="I34:W34">((I28-I30)/I30)*100</f>
        <v>#DIV/0!</v>
      </c>
      <c r="J34" s="108" t="e">
        <f t="shared" si="19"/>
        <v>#DIV/0!</v>
      </c>
      <c r="K34" s="108" t="e">
        <f t="shared" si="19"/>
        <v>#DIV/0!</v>
      </c>
      <c r="L34" s="108" t="e">
        <f t="shared" si="19"/>
        <v>#DIV/0!</v>
      </c>
      <c r="M34" s="108" t="e">
        <f t="shared" si="19"/>
        <v>#DIV/0!</v>
      </c>
      <c r="N34" s="108" t="e">
        <f t="shared" si="19"/>
        <v>#DIV/0!</v>
      </c>
      <c r="O34" s="108" t="e">
        <f t="shared" si="19"/>
        <v>#DIV/0!</v>
      </c>
      <c r="P34" s="108" t="e">
        <f t="shared" si="19"/>
        <v>#DIV/0!</v>
      </c>
      <c r="Q34" s="108" t="e">
        <f t="shared" si="19"/>
        <v>#DIV/0!</v>
      </c>
      <c r="R34" s="108" t="e">
        <f t="shared" si="19"/>
        <v>#DIV/0!</v>
      </c>
      <c r="S34" s="108" t="e">
        <f t="shared" si="19"/>
        <v>#DIV/0!</v>
      </c>
      <c r="T34" s="108" t="e">
        <f t="shared" si="19"/>
        <v>#DIV/0!</v>
      </c>
      <c r="U34" s="108" t="e">
        <f t="shared" si="19"/>
        <v>#DIV/0!</v>
      </c>
      <c r="V34" s="108" t="e">
        <f t="shared" si="19"/>
        <v>#DIV/0!</v>
      </c>
      <c r="W34" s="108" t="e">
        <f t="shared" si="19"/>
        <v>#DIV/0!</v>
      </c>
      <c r="X34" s="108" t="e">
        <f>((X28-X30)/X30)*100</f>
        <v>#DIV/0!</v>
      </c>
      <c r="Y34" s="108" t="e">
        <f>((Y28-Y30)/Y30)*100</f>
        <v>#DIV/0!</v>
      </c>
      <c r="Z34" s="108" t="e">
        <f>((Z28-Z30)/Z30)*100</f>
        <v>#DIV/0!</v>
      </c>
      <c r="AA34" s="108" t="e">
        <f>((AA28-AA30)/AA30)*100</f>
        <v>#DIV/0!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ht="13.5" customHeight="1">
      <c r="B35" s="117"/>
      <c r="C35" s="118"/>
      <c r="D35" s="136"/>
      <c r="E35" s="136"/>
      <c r="F35" s="122"/>
      <c r="G35" s="122"/>
      <c r="H35" s="122"/>
      <c r="I35" s="122"/>
      <c r="J35" s="122"/>
      <c r="K35" s="51"/>
      <c r="L35" s="51"/>
      <c r="M35" s="51"/>
      <c r="N35" s="51"/>
      <c r="O35" s="5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3:10" ht="12.75" customHeight="1">
      <c r="C36" s="3"/>
      <c r="D36" s="137"/>
      <c r="E36" s="137"/>
      <c r="F36" s="123"/>
      <c r="G36" s="13"/>
      <c r="H36" s="13"/>
      <c r="I36" s="13"/>
      <c r="J36" s="13"/>
    </row>
    <row r="37" spans="3:10" ht="12.75" customHeight="1">
      <c r="C37" s="1"/>
      <c r="D37" s="114"/>
      <c r="E37" s="15"/>
      <c r="F37" s="15"/>
      <c r="G37" s="13"/>
      <c r="H37" s="13"/>
      <c r="I37" s="13"/>
      <c r="J37" s="13"/>
    </row>
    <row r="38" spans="4:10" ht="12.75">
      <c r="D38" s="114"/>
      <c r="E38" s="15"/>
      <c r="F38" s="15"/>
      <c r="G38" s="13"/>
      <c r="H38" s="13"/>
      <c r="I38" s="13"/>
      <c r="J38" s="13"/>
    </row>
    <row r="39" spans="4:5" ht="12.75">
      <c r="D39" s="113"/>
      <c r="E39" s="113"/>
    </row>
    <row r="40" spans="4:5" ht="12.75">
      <c r="D40" s="113"/>
      <c r="E40" s="113"/>
    </row>
    <row r="41" spans="4:5" ht="12.75">
      <c r="D41" s="113"/>
      <c r="E41" s="113"/>
    </row>
    <row r="42" spans="4:5" ht="12.75">
      <c r="D42" s="113"/>
      <c r="E42" s="113"/>
    </row>
    <row r="43" spans="4:5" ht="12.75">
      <c r="D43" s="115"/>
      <c r="E43" s="115"/>
    </row>
    <row r="44" spans="4:5" ht="12.75">
      <c r="D44" s="115"/>
      <c r="E44" s="115"/>
    </row>
    <row r="45" spans="4:5" ht="12.75">
      <c r="D45" s="115"/>
      <c r="E45" s="115"/>
    </row>
    <row r="46" spans="4:5" ht="12.75">
      <c r="D46" s="115"/>
      <c r="E46" s="115"/>
    </row>
    <row r="47" spans="4:5" ht="12.75">
      <c r="D47" s="115"/>
      <c r="E47" s="115"/>
    </row>
    <row r="48" spans="4:5" ht="12.75">
      <c r="D48" s="115"/>
      <c r="E48" s="115"/>
    </row>
    <row r="49" spans="4:5" ht="12.75">
      <c r="D49" s="115"/>
      <c r="E49" s="115"/>
    </row>
    <row r="50" spans="4:5" ht="12.75">
      <c r="D50" s="115"/>
      <c r="E50" s="115"/>
    </row>
    <row r="51" spans="4:5" ht="12.75">
      <c r="D51" s="115"/>
      <c r="E51" s="115"/>
    </row>
    <row r="52" spans="4:5" ht="12.75">
      <c r="D52" s="115"/>
      <c r="E52" s="115"/>
    </row>
    <row r="53" spans="4:5" ht="12.75">
      <c r="D53" s="115"/>
      <c r="E53" s="115"/>
    </row>
    <row r="54" spans="4:5" ht="12.75">
      <c r="D54" s="115"/>
      <c r="E54" s="115"/>
    </row>
    <row r="55" spans="4:5" ht="12.75">
      <c r="D55" s="115"/>
      <c r="E55" s="115"/>
    </row>
    <row r="56" spans="4:5" ht="12.75">
      <c r="D56" s="115"/>
      <c r="E56" s="115"/>
    </row>
    <row r="57" spans="4:5" ht="12.75">
      <c r="D57" s="115"/>
      <c r="E57" s="115"/>
    </row>
    <row r="58" spans="4:5" ht="12.75">
      <c r="D58" s="115"/>
      <c r="E58" s="115"/>
    </row>
    <row r="59" spans="4:5" ht="12.75">
      <c r="D59" s="115"/>
      <c r="E59" s="115"/>
    </row>
    <row r="60" spans="4:5" ht="12.75">
      <c r="D60" s="115"/>
      <c r="E60" s="115"/>
    </row>
    <row r="61" spans="4:5" ht="12.75">
      <c r="D61" s="115"/>
      <c r="E61" s="115"/>
    </row>
    <row r="62" spans="4:5" ht="12.75">
      <c r="D62" s="115"/>
      <c r="E62" s="115"/>
    </row>
    <row r="63" spans="4:5" ht="12.75">
      <c r="D63" s="115"/>
      <c r="E63" s="115"/>
    </row>
    <row r="64" spans="4:5" ht="12.75">
      <c r="D64" s="115"/>
      <c r="E64" s="115"/>
    </row>
    <row r="65" spans="4:5" ht="12.75">
      <c r="D65" s="115"/>
      <c r="E65" s="115"/>
    </row>
    <row r="66" spans="4:5" ht="12.75">
      <c r="D66" s="115"/>
      <c r="E66" s="115"/>
    </row>
    <row r="67" spans="4:5" ht="12.75">
      <c r="D67" s="115"/>
      <c r="E67" s="115"/>
    </row>
    <row r="68" spans="4:5" ht="12.75">
      <c r="D68" s="115"/>
      <c r="E68" s="115"/>
    </row>
    <row r="69" spans="4:5" ht="12.75">
      <c r="D69" s="115"/>
      <c r="E69" s="115"/>
    </row>
    <row r="70" spans="4:5" ht="12.75">
      <c r="D70" s="115"/>
      <c r="E70" s="115"/>
    </row>
    <row r="71" spans="4:5" ht="12.75">
      <c r="D71" s="115"/>
      <c r="E71" s="115"/>
    </row>
    <row r="72" spans="4:5" ht="12.75">
      <c r="D72" s="115"/>
      <c r="E72" s="115"/>
    </row>
    <row r="73" spans="4:5" ht="12.75">
      <c r="D73" s="115"/>
      <c r="E73" s="115"/>
    </row>
    <row r="74" spans="4:5" ht="12.75">
      <c r="D74" s="115"/>
      <c r="E74" s="115"/>
    </row>
    <row r="75" spans="4:5" ht="12.75">
      <c r="D75" s="115"/>
      <c r="E75" s="115"/>
    </row>
    <row r="76" spans="4:5" ht="12.75">
      <c r="D76" s="115"/>
      <c r="E76" s="115"/>
    </row>
    <row r="77" spans="4:5" ht="12.75">
      <c r="D77" s="115"/>
      <c r="E77" s="115"/>
    </row>
    <row r="78" spans="4:5" ht="12.75">
      <c r="D78" s="115"/>
      <c r="E78" s="115"/>
    </row>
    <row r="79" spans="4:5" ht="12.75">
      <c r="D79" s="115"/>
      <c r="E79" s="115"/>
    </row>
    <row r="80" spans="4:5" ht="12.75">
      <c r="D80" s="115"/>
      <c r="E80" s="115"/>
    </row>
    <row r="81" spans="4:5" ht="12.75">
      <c r="D81" s="115"/>
      <c r="E81" s="115"/>
    </row>
    <row r="82" spans="4:5" ht="12.75">
      <c r="D82" s="115"/>
      <c r="E82" s="115"/>
    </row>
    <row r="83" spans="4:5" ht="12.75">
      <c r="D83" s="115"/>
      <c r="E83" s="115"/>
    </row>
    <row r="84" spans="4:5" ht="12.75">
      <c r="D84" s="115"/>
      <c r="E84" s="115"/>
    </row>
    <row r="85" spans="4:5" ht="12.75">
      <c r="D85" s="115"/>
      <c r="E85" s="115"/>
    </row>
    <row r="86" spans="4:5" ht="12.75">
      <c r="D86" s="115"/>
      <c r="E86" s="115"/>
    </row>
    <row r="87" spans="4:5" ht="12.75">
      <c r="D87" s="115"/>
      <c r="E87" s="115"/>
    </row>
    <row r="88" spans="4:5" ht="12.75">
      <c r="D88" s="115"/>
      <c r="E88" s="115"/>
    </row>
    <row r="89" spans="4:5" ht="12.75">
      <c r="D89" s="115"/>
      <c r="E89" s="115"/>
    </row>
    <row r="90" spans="4:5" ht="12.75">
      <c r="D90" s="115"/>
      <c r="E90" s="115"/>
    </row>
    <row r="91" spans="4:5" ht="12.75">
      <c r="D91" s="115"/>
      <c r="E91" s="115"/>
    </row>
    <row r="92" spans="4:5" ht="12.75">
      <c r="D92" s="115"/>
      <c r="E92" s="115"/>
    </row>
    <row r="93" spans="4:5" ht="12.75">
      <c r="D93" s="115"/>
      <c r="E93" s="115"/>
    </row>
    <row r="94" spans="4:5" ht="12.75">
      <c r="D94" s="115"/>
      <c r="E94" s="115"/>
    </row>
    <row r="95" spans="4:5" ht="12.75">
      <c r="D95" s="115"/>
      <c r="E95" s="115"/>
    </row>
    <row r="96" spans="4:5" ht="12.75">
      <c r="D96" s="115"/>
      <c r="E96" s="115"/>
    </row>
    <row r="97" spans="4:5" ht="12.75">
      <c r="D97" s="115"/>
      <c r="E97" s="115"/>
    </row>
    <row r="98" spans="4:5" ht="12.75">
      <c r="D98" s="115"/>
      <c r="E98" s="115"/>
    </row>
    <row r="99" spans="4:5" ht="12.75">
      <c r="D99" s="115"/>
      <c r="E99" s="115"/>
    </row>
    <row r="100" spans="4:5" ht="12.75">
      <c r="D100" s="115"/>
      <c r="E100" s="115"/>
    </row>
    <row r="101" spans="4:5" ht="12.75">
      <c r="D101" s="115"/>
      <c r="E101" s="115"/>
    </row>
    <row r="102" spans="4:5" ht="12.75">
      <c r="D102" s="115"/>
      <c r="E102" s="115"/>
    </row>
    <row r="103" spans="4:5" ht="12.75">
      <c r="D103" s="115"/>
      <c r="E103" s="115"/>
    </row>
    <row r="104" spans="4:5" ht="12.75">
      <c r="D104" s="115"/>
      <c r="E104" s="115"/>
    </row>
    <row r="105" spans="4:5" ht="12.75">
      <c r="D105" s="115"/>
      <c r="E105" s="115"/>
    </row>
    <row r="106" spans="4:5" ht="12.75">
      <c r="D106" s="115"/>
      <c r="E106" s="115"/>
    </row>
    <row r="107" spans="4:5" ht="12.75">
      <c r="D107" s="115"/>
      <c r="E107" s="115"/>
    </row>
    <row r="108" spans="4:5" ht="12.75">
      <c r="D108" s="115"/>
      <c r="E108" s="115"/>
    </row>
    <row r="109" spans="4:5" ht="12.75">
      <c r="D109" s="115"/>
      <c r="E109" s="115"/>
    </row>
    <row r="110" spans="4:5" ht="12.75">
      <c r="D110" s="115"/>
      <c r="E110" s="115"/>
    </row>
  </sheetData>
  <mergeCells count="9">
    <mergeCell ref="B1:B15"/>
    <mergeCell ref="B16:B34"/>
    <mergeCell ref="C1:C34"/>
    <mergeCell ref="D3:D8"/>
    <mergeCell ref="D9:D12"/>
    <mergeCell ref="D15:D17"/>
    <mergeCell ref="D20:D22"/>
    <mergeCell ref="D23:D25"/>
    <mergeCell ref="D26:D29"/>
  </mergeCells>
  <conditionalFormatting sqref="F11:AA11">
    <cfRule type="cellIs" priority="1" dxfId="0" operator="lessThan" stopIfTrue="1">
      <formula>3</formula>
    </cfRule>
  </conditionalFormatting>
  <conditionalFormatting sqref="F30:AA30">
    <cfRule type="cellIs" priority="2" dxfId="0" operator="lessThan" stopIfTrue="1">
      <formula>150</formula>
    </cfRule>
  </conditionalFormatting>
  <printOptions horizontalCentered="1" verticalCentered="1"/>
  <pageMargins left="0.35433070866141736" right="0.2755905511811024" top="0.87" bottom="0.87" header="0.35433070866141736" footer="0.3937007874015748"/>
  <pageSetup fitToHeight="1" fitToWidth="1" horizontalDpi="600" verticalDpi="600" orientation="portrait" paperSize="9" scale="56" r:id="rId1"/>
  <headerFooter alignWithMargins="0">
    <oddHeader>&amp;L&amp;14Regione Toscana
Dir. Gen.le P.T.A.
Settore - Servizio Sismico Regionale&amp;R&amp;14 INDAGINI  
Tab. 2</oddHeader>
    <oddFooter>&amp;L&amp;14&amp;F&amp;A&amp;R&amp;14&amp;D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42"/>
  <sheetViews>
    <sheetView view="pageBreakPreview" zoomScale="70" zoomScaleNormal="55" zoomScaleSheetLayoutView="70" workbookViewId="0" topLeftCell="A1">
      <pane xSplit="2" ySplit="6" topLeftCell="C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A1" sqref="A1"/>
    </sheetView>
  </sheetViews>
  <sheetFormatPr defaultColWidth="9.140625" defaultRowHeight="12.75"/>
  <cols>
    <col min="1" max="1" width="21.57421875" style="37" customWidth="1"/>
    <col min="2" max="2" width="23.7109375" style="37" customWidth="1"/>
    <col min="3" max="5" width="7.140625" style="37" customWidth="1"/>
    <col min="6" max="6" width="6.140625" style="37" hidden="1" customWidth="1"/>
    <col min="7" max="8" width="6.57421875" style="37" hidden="1" customWidth="1"/>
    <col min="9" max="9" width="10.57421875" style="37" customWidth="1"/>
    <col min="10" max="10" width="13.7109375" style="37" customWidth="1"/>
    <col min="11" max="11" width="11.8515625" style="37" customWidth="1"/>
    <col min="12" max="12" width="16.00390625" style="37" customWidth="1"/>
    <col min="13" max="13" width="22.28125" style="37" customWidth="1"/>
    <col min="14" max="14" width="19.00390625" style="37" customWidth="1"/>
    <col min="15" max="15" width="16.28125" style="37" customWidth="1"/>
    <col min="16" max="16" width="12.57421875" style="37" customWidth="1"/>
    <col min="17" max="17" width="20.140625" style="37" customWidth="1"/>
    <col min="18" max="18" width="15.421875" style="37" customWidth="1"/>
    <col min="19" max="19" width="13.140625" style="37" customWidth="1"/>
    <col min="20" max="21" width="13.00390625" style="37" hidden="1" customWidth="1"/>
    <col min="22" max="22" width="13.00390625" style="37" customWidth="1"/>
    <col min="23" max="23" width="37.57421875" style="152" customWidth="1"/>
    <col min="24" max="24" width="16.28125" style="37" hidden="1" customWidth="1"/>
    <col min="25" max="25" width="42.7109375" style="236" customWidth="1"/>
    <col min="26" max="26" width="16.140625" style="37" customWidth="1"/>
    <col min="27" max="16384" width="9.140625" style="37" customWidth="1"/>
  </cols>
  <sheetData>
    <row r="1" spans="1:23" ht="15.7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5" s="50" customFormat="1" ht="15.75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X2" s="148"/>
      <c r="Y2" s="99"/>
    </row>
    <row r="3" spans="1:23" ht="15.75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192"/>
      <c r="S3" s="192"/>
      <c r="T3" s="192"/>
      <c r="U3" s="192"/>
      <c r="V3" s="192"/>
      <c r="W3" s="192"/>
    </row>
    <row r="4" spans="1:24" ht="33.75" customHeight="1" thickBot="1">
      <c r="A4" s="171" t="str">
        <f>Datiprove!B1</f>
        <v>Scuola elementare - Edificio B - PT: 23 pilastri; P1: 21 pilastri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60"/>
      <c r="X4" s="162"/>
    </row>
    <row r="5" spans="1:26" ht="54" customHeight="1" thickBot="1">
      <c r="A5" s="318" t="str">
        <f>Datiprove!B2</f>
        <v>Laboratorio</v>
      </c>
      <c r="B5" s="319"/>
      <c r="C5" s="175"/>
      <c r="D5" s="168"/>
      <c r="E5" s="168"/>
      <c r="F5" s="168"/>
      <c r="G5" s="168"/>
      <c r="H5" s="168"/>
      <c r="I5" s="175" t="s">
        <v>1130</v>
      </c>
      <c r="J5" s="168"/>
      <c r="K5" s="168"/>
      <c r="L5" s="169"/>
      <c r="M5" s="170" t="s">
        <v>1131</v>
      </c>
      <c r="N5" s="170" t="s">
        <v>1132</v>
      </c>
      <c r="O5" s="186"/>
      <c r="P5" s="202" t="s">
        <v>1133</v>
      </c>
      <c r="Q5" s="188"/>
      <c r="R5" s="187"/>
      <c r="S5" s="314" t="s">
        <v>1134</v>
      </c>
      <c r="T5" s="277" t="s">
        <v>1057</v>
      </c>
      <c r="U5" s="276" t="s">
        <v>1135</v>
      </c>
      <c r="V5" s="314" t="s">
        <v>1136</v>
      </c>
      <c r="W5" s="316" t="s">
        <v>1137</v>
      </c>
      <c r="X5" s="284" t="s">
        <v>1138</v>
      </c>
      <c r="Y5" s="291"/>
      <c r="Z5" s="286"/>
    </row>
    <row r="6" spans="1:26" ht="55.5" customHeight="1" thickBot="1">
      <c r="A6" s="161" t="s">
        <v>1139</v>
      </c>
      <c r="B6" s="159" t="s">
        <v>1140</v>
      </c>
      <c r="C6" s="279" t="s">
        <v>1141</v>
      </c>
      <c r="D6" s="280"/>
      <c r="E6" s="280"/>
      <c r="F6" s="281" t="s">
        <v>1142</v>
      </c>
      <c r="G6" s="282"/>
      <c r="H6" s="283"/>
      <c r="I6" s="167" t="s">
        <v>1143</v>
      </c>
      <c r="J6" s="167" t="s">
        <v>1144</v>
      </c>
      <c r="K6" s="167" t="s">
        <v>1145</v>
      </c>
      <c r="L6" s="68" t="s">
        <v>1081</v>
      </c>
      <c r="M6" s="149" t="s">
        <v>1146</v>
      </c>
      <c r="N6" s="184" t="s">
        <v>1086</v>
      </c>
      <c r="O6" s="189" t="s">
        <v>1147</v>
      </c>
      <c r="P6" s="190" t="s">
        <v>1111</v>
      </c>
      <c r="Q6" s="190" t="s">
        <v>1148</v>
      </c>
      <c r="R6" s="191" t="s">
        <v>1149</v>
      </c>
      <c r="S6" s="315"/>
      <c r="T6" s="278"/>
      <c r="U6" s="276"/>
      <c r="V6" s="315"/>
      <c r="W6" s="317"/>
      <c r="X6" s="284"/>
      <c r="Y6" s="287"/>
      <c r="Z6" s="29"/>
    </row>
    <row r="7" spans="1:36" s="116" customFormat="1" ht="30" customHeight="1" thickBot="1">
      <c r="A7" s="43">
        <f ca="1">INDIRECT(Riferimenti1!A31)</f>
        <v>38510</v>
      </c>
      <c r="B7" s="222" t="str">
        <f ca="1">INDIRECT(Riferimenti1!B31)</f>
        <v>P/PT/8/A-A'</v>
      </c>
      <c r="C7" s="198">
        <f ca="1">INDIRECT(Riferimenti1!C31)</f>
        <v>111.7</v>
      </c>
      <c r="D7" s="199">
        <f ca="1">INDIRECT(Riferimenti1!D31)</f>
        <v>111.7</v>
      </c>
      <c r="E7" s="199">
        <f ca="1">INDIRECT(Riferimenti1!E31)</f>
        <v>111.9</v>
      </c>
      <c r="F7" s="199">
        <f ca="1">IF(INDIRECT(Riferimenti1!O31)&lt;&gt;"",INDIRECT(Riferimenti1!O31),"")</f>
      </c>
      <c r="G7" s="199">
        <f ca="1">IF(INDIRECT(Riferimenti1!P31)&lt;&gt;"",INDIRECT(Riferimenti1!P31),"")</f>
      </c>
      <c r="H7" s="199">
        <f ca="1">IF(INDIRECT(Riferimenti1!Q31)&lt;&gt;"",INDIRECT(Riferimenti1!Q31),"")</f>
      </c>
      <c r="I7" s="155">
        <f>AVERAGE(C7:H7)</f>
        <v>111.76666666666667</v>
      </c>
      <c r="J7" s="155">
        <f>STDEV(C7:H7)</f>
        <v>0.11547005383393441</v>
      </c>
      <c r="K7" s="156">
        <f ca="1">INDIRECT(Riferimenti1!F31)</f>
        <v>39.7</v>
      </c>
      <c r="L7" s="153">
        <f>K7/I7*10000</f>
        <v>3552.042946614972</v>
      </c>
      <c r="M7" s="173">
        <f ca="1">INDIRECT(Riferimenti1!G31)</f>
        <v>38.650000000000006</v>
      </c>
      <c r="N7" s="194">
        <f ca="1">INDIRECT(Riferimenti1!L31)</f>
        <v>259.70157919623483</v>
      </c>
      <c r="O7" s="196">
        <f ca="1">IF(INDIRECT(Riferimenti1!H31)="A",INDIRECT(Riferimenti1!K31),"")</f>
        <v>251.27502619245857</v>
      </c>
      <c r="P7" s="156">
        <f ca="1">IF(INDIRECT(Riferimenti1!H31)="A",INDIRECT(Riferimenti1!J31),"")</f>
        <v>203</v>
      </c>
      <c r="Q7" s="156">
        <f ca="1">IF(INDIRECT(Riferimenti1!H31)="A",INDIRECT(Riferimenti1!I31),"")</f>
        <v>3565.9</v>
      </c>
      <c r="R7" s="217">
        <f ca="1">IF(INDIRECT(Riferimenti1!H31)="A",INDIRECT(Riferimenti1!N31),"")</f>
        <v>3.916666666666667</v>
      </c>
      <c r="S7" s="213">
        <f>IF(O7&lt;&gt;"",((-O7+N7)/O7)*100,"")</f>
        <v>3.353517908827967</v>
      </c>
      <c r="T7" s="164">
        <f ca="1">INDIRECT(Riferimenti1!M31)</f>
        <v>203</v>
      </c>
      <c r="U7" s="130"/>
      <c r="V7" s="227"/>
      <c r="W7" s="234" t="str">
        <f ca="1">IF(INDIRECT(Riferimenti1!R31)&lt;&gt;"",INDIRECT(Riferimenti1!R31),"")</f>
        <v>Carota passante</v>
      </c>
      <c r="X7" s="285"/>
      <c r="Y7" s="290"/>
      <c r="Z7" s="289"/>
      <c r="AA7" s="237"/>
      <c r="AB7" s="237"/>
      <c r="AC7" s="237"/>
      <c r="AD7" s="237"/>
      <c r="AE7" s="237"/>
      <c r="AF7" s="237"/>
      <c r="AG7" s="237"/>
      <c r="AH7" s="237"/>
      <c r="AI7" s="237"/>
      <c r="AJ7" s="237"/>
    </row>
    <row r="8" spans="1:26" s="116" customFormat="1" ht="30" customHeight="1" thickBot="1">
      <c r="A8" s="44" t="str">
        <f ca="1">IF(INDIRECT(Riferimenti1!A32)&lt;&gt;"",INDIRECT(Riferimenti1!A32),"")</f>
        <v>Schiacciamento carota: 15/6/05</v>
      </c>
      <c r="B8" s="223" t="str">
        <f ca="1">INDIRECT(Riferimenti1!B32)</f>
        <v>P/PT/8/B-B'</v>
      </c>
      <c r="C8" s="200">
        <f ca="1">INDIRECT(Riferimenti1!C32)</f>
        <v>111.2</v>
      </c>
      <c r="D8" s="201">
        <f ca="1">INDIRECT(Riferimenti1!D32)</f>
        <v>111.4</v>
      </c>
      <c r="E8" s="201">
        <f ca="1">INDIRECT(Riferimenti1!E32)</f>
        <v>111</v>
      </c>
      <c r="F8" s="201">
        <f ca="1">IF(INDIRECT(Riferimenti1!O32)&lt;&gt;"",INDIRECT(Riferimenti1!O32),"")</f>
      </c>
      <c r="G8" s="201">
        <f ca="1">IF(INDIRECT(Riferimenti1!P32)&lt;&gt;"",INDIRECT(Riferimenti1!P32),"")</f>
      </c>
      <c r="H8" s="201">
        <f ca="1">IF(INDIRECT(Riferimenti1!Q32)&lt;&gt;"",INDIRECT(Riferimenti1!Q32),"")</f>
      </c>
      <c r="I8" s="157">
        <f>AVERAGE(C8:H8)</f>
        <v>111.2</v>
      </c>
      <c r="J8" s="157">
        <f>STDEV(C8:H8)</f>
        <v>0.19999999999308785</v>
      </c>
      <c r="K8" s="158">
        <f ca="1">INDIRECT(Riferimenti1!F32)</f>
        <v>39.7</v>
      </c>
      <c r="L8" s="154">
        <f>K8/I8*10000</f>
        <v>3570.143884892086</v>
      </c>
      <c r="M8" s="174">
        <f ca="1">INDIRECT(Riferimenti1!G32)</f>
        <v>38.2</v>
      </c>
      <c r="N8" s="195">
        <f ca="1">INDIRECT(Riferimenti1!L32)</f>
        <v>258.9854333527306</v>
      </c>
      <c r="O8" s="197">
        <f ca="1">IF(INDIRECT(Riferimenti1!H31)="B",INDIRECT(Riferimenti1!K31),"")</f>
      </c>
      <c r="P8" s="158">
        <f ca="1">IF(INDIRECT(Riferimenti1!H31)="B",INDIRECT(Riferimenti1!J31),"")</f>
      </c>
      <c r="Q8" s="158">
        <f ca="1">IF(INDIRECT(Riferimenti1!H31)="B",INDIRECT(Riferimenti1!I31),"")</f>
      </c>
      <c r="R8" s="218">
        <f ca="1">IF(INDIRECT(Riferimenti1!H31)="B",INDIRECT(Riferimenti1!N31),"")</f>
      </c>
      <c r="S8" s="128">
        <f>IF(O8&lt;&gt;"",((-O8+N8)/O8)*100,"")</f>
      </c>
      <c r="T8" s="165"/>
      <c r="U8" s="128"/>
      <c r="V8" s="228"/>
      <c r="W8" s="235" t="str">
        <f ca="1">IF(INDIRECT(Riferimenti1!R32)&lt;&gt;"",INDIRECT(Riferimenti1!R32),"")</f>
        <v>Carbonatazione: 19/17 mm</v>
      </c>
      <c r="X8" s="285"/>
      <c r="Y8" s="288"/>
      <c r="Z8" s="289"/>
    </row>
    <row r="9" spans="1:26" s="150" customFormat="1" ht="30" customHeight="1" thickBot="1">
      <c r="A9" s="43">
        <f ca="1">INDIRECT(Riferimenti1!A33)</f>
        <v>38511</v>
      </c>
      <c r="B9" s="224" t="str">
        <f ca="1">INDIRECT(Riferimenti1!B33)</f>
        <v>P/PT/12/A-A'</v>
      </c>
      <c r="C9" s="198">
        <f ca="1">INDIRECT(Riferimenti1!C33)</f>
        <v>79.3</v>
      </c>
      <c r="D9" s="199">
        <f ca="1">INDIRECT(Riferimenti1!D33)</f>
        <v>79.8</v>
      </c>
      <c r="E9" s="199">
        <f ca="1">INDIRECT(Riferimenti1!E33)</f>
        <v>79.6</v>
      </c>
      <c r="F9" s="199">
        <f ca="1">IF(INDIRECT(Riferimenti1!O33)&lt;&gt;"",INDIRECT(Riferimenti1!O33),"")</f>
      </c>
      <c r="G9" s="199">
        <f ca="1">IF(INDIRECT(Riferimenti1!P33)&lt;&gt;"",INDIRECT(Riferimenti1!P33),"")</f>
      </c>
      <c r="H9" s="199">
        <f ca="1">IF(INDIRECT(Riferimenti1!Q33)&lt;&gt;"",INDIRECT(Riferimenti1!Q33),"")</f>
      </c>
      <c r="I9" s="155">
        <f aca="true" t="shared" si="0" ref="I9:I50">AVERAGE(C9:H9)</f>
        <v>79.56666666666666</v>
      </c>
      <c r="J9" s="155">
        <f aca="true" t="shared" si="1" ref="J9:J50">STDEV(C9:H9)</f>
        <v>0.2516611478426956</v>
      </c>
      <c r="K9" s="156">
        <f ca="1">INDIRECT(Riferimenti1!F33)</f>
        <v>29.1</v>
      </c>
      <c r="L9" s="153">
        <f aca="true" t="shared" si="2" ref="L9:L50">K9/I9*10000</f>
        <v>3657.31043150398</v>
      </c>
      <c r="M9" s="173">
        <f ca="1">INDIRECT(Riferimenti1!G33)</f>
        <v>38.35</v>
      </c>
      <c r="N9" s="194">
        <f ca="1">INDIRECT(Riferimenti1!L33)</f>
        <v>274.90352415232303</v>
      </c>
      <c r="O9" s="196">
        <f ca="1">IF(INDIRECT(Riferimenti1!H33)="A",INDIRECT(Riferimenti1!K33),"")</f>
      </c>
      <c r="P9" s="156">
        <f ca="1">IF(INDIRECT(Riferimenti1!H33)="A",INDIRECT(Riferimenti1!J33),"")</f>
      </c>
      <c r="Q9" s="156">
        <f ca="1">IF(INDIRECT(Riferimenti1!H33)="A",INDIRECT(Riferimenti1!I33),"")</f>
      </c>
      <c r="R9" s="217">
        <f ca="1">IF(INDIRECT(Riferimenti1!H33)="A",INDIRECT(Riferimenti1!N33),"")</f>
      </c>
      <c r="S9" s="213">
        <f aca="true" t="shared" si="3" ref="S9:S50">IF(O9&lt;&gt;"",((-O9+N9)/O9)*100,"")</f>
      </c>
      <c r="T9" s="164">
        <f ca="1">INDIRECT(Riferimenti1!M33)</f>
        <v>197</v>
      </c>
      <c r="U9" s="130"/>
      <c r="V9" s="227"/>
      <c r="W9" s="234" t="str">
        <f ca="1">IF(INDIRECT(Riferimenti1!R33)&lt;&gt;"",INDIRECT(Riferimenti1!R33),"")</f>
        <v>Carota passante</v>
      </c>
      <c r="X9" s="285"/>
      <c r="Y9" s="288"/>
      <c r="Z9" s="289"/>
    </row>
    <row r="10" spans="1:26" s="150" customFormat="1" ht="30" customHeight="1" thickBot="1">
      <c r="A10" s="44" t="str">
        <f ca="1">IF(INDIRECT(Riferimenti1!A34)&lt;&gt;"",INDIRECT(Riferimenti1!A34),"")</f>
        <v>Schiacciamento carota: 15/6/05</v>
      </c>
      <c r="B10" s="223" t="str">
        <f ca="1">INDIRECT(Riferimenti1!B34)</f>
        <v>P/PT/12/B-B'</v>
      </c>
      <c r="C10" s="200">
        <f ca="1">INDIRECT(Riferimenti1!C34)</f>
        <v>79.6</v>
      </c>
      <c r="D10" s="201">
        <f ca="1">INDIRECT(Riferimenti1!D34)</f>
        <v>79.3</v>
      </c>
      <c r="E10" s="201">
        <f ca="1">INDIRECT(Riferimenti1!E34)</f>
        <v>79.3</v>
      </c>
      <c r="F10" s="201">
        <f ca="1">IF(INDIRECT(Riferimenti1!O34)&lt;&gt;"",INDIRECT(Riferimenti1!O34),"")</f>
      </c>
      <c r="G10" s="201">
        <f ca="1">IF(INDIRECT(Riferimenti1!P34)&lt;&gt;"",INDIRECT(Riferimenti1!P34),"")</f>
      </c>
      <c r="H10" s="201">
        <f ca="1">IF(INDIRECT(Riferimenti1!Q34)&lt;&gt;"",INDIRECT(Riferimenti1!Q34),"")</f>
      </c>
      <c r="I10" s="157">
        <f t="shared" si="0"/>
        <v>79.39999999999999</v>
      </c>
      <c r="J10" s="157">
        <f t="shared" si="1"/>
        <v>0.17320508075877808</v>
      </c>
      <c r="K10" s="158">
        <f ca="1">INDIRECT(Riferimenti1!F34)</f>
        <v>29.1</v>
      </c>
      <c r="L10" s="154">
        <f t="shared" si="2"/>
        <v>3664.987405541562</v>
      </c>
      <c r="M10" s="174">
        <f ca="1">INDIRECT(Riferimenti1!G34)</f>
        <v>36.8</v>
      </c>
      <c r="N10" s="195">
        <f ca="1">INDIRECT(Riferimenti1!L34)</f>
        <v>262.63962071295344</v>
      </c>
      <c r="O10" s="197">
        <f ca="1">IF(INDIRECT(Riferimenti1!H33)="B",INDIRECT(Riferimenti1!K33),"")</f>
        <v>243.84817812765687</v>
      </c>
      <c r="P10" s="158">
        <f ca="1">IF(INDIRECT(Riferimenti1!H33)="B",INDIRECT(Riferimenti1!J33),"")</f>
        <v>197</v>
      </c>
      <c r="Q10" s="158">
        <f ca="1">IF(INDIRECT(Riferimenti1!H33)="B",INDIRECT(Riferimenti1!I33),"")</f>
        <v>3654.2</v>
      </c>
      <c r="R10" s="218">
        <f ca="1">IF(INDIRECT(Riferimenti1!H33)="B",INDIRECT(Riferimenti1!N33),"")</f>
        <v>7.833333333333334</v>
      </c>
      <c r="S10" s="128">
        <f t="shared" si="3"/>
        <v>7.706205857096491</v>
      </c>
      <c r="T10" s="166"/>
      <c r="U10" s="128"/>
      <c r="V10" s="228"/>
      <c r="W10" s="235" t="str">
        <f ca="1">IF(INDIRECT(Riferimenti1!R34)&lt;&gt;"",INDIRECT(Riferimenti1!R34),"")</f>
        <v>Carbonatazione: 10(15)/20(25) mm</v>
      </c>
      <c r="X10" s="285"/>
      <c r="Y10" s="288"/>
      <c r="Z10" s="289"/>
    </row>
    <row r="11" spans="1:26" s="116" customFormat="1" ht="30" customHeight="1" thickBot="1">
      <c r="A11" s="43">
        <f ca="1">INDIRECT(Riferimenti1!A35)</f>
        <v>38510</v>
      </c>
      <c r="B11" s="224" t="str">
        <f ca="1">INDIRECT(Riferimenti1!B35)</f>
        <v>P/P1/3/A-A'</v>
      </c>
      <c r="C11" s="198">
        <f ca="1">INDIRECT(Riferimenti1!C35)</f>
        <v>136.4</v>
      </c>
      <c r="D11" s="199">
        <f ca="1">INDIRECT(Riferimenti1!D35)</f>
        <v>136.5</v>
      </c>
      <c r="E11" s="199">
        <f ca="1">INDIRECT(Riferimenti1!E35)</f>
        <v>136.4</v>
      </c>
      <c r="F11" s="199">
        <f ca="1">IF(INDIRECT(Riferimenti1!O35)&lt;&gt;"",INDIRECT(Riferimenti1!O35),"")</f>
      </c>
      <c r="G11" s="199">
        <f ca="1">IF(INDIRECT(Riferimenti1!P35)&lt;&gt;"",INDIRECT(Riferimenti1!P35),"")</f>
      </c>
      <c r="H11" s="199">
        <f ca="1">IF(INDIRECT(Riferimenti1!Q35)&lt;&gt;"",INDIRECT(Riferimenti1!Q35),"")</f>
      </c>
      <c r="I11" s="155">
        <f t="shared" si="0"/>
        <v>136.4333333333333</v>
      </c>
      <c r="J11" s="155">
        <f t="shared" si="1"/>
        <v>0.057735027019361125</v>
      </c>
      <c r="K11" s="156">
        <f ca="1">INDIRECT(Riferimenti1!F35)</f>
        <v>39.9</v>
      </c>
      <c r="L11" s="153">
        <f t="shared" si="2"/>
        <v>2924.5052528707556</v>
      </c>
      <c r="M11" s="173">
        <f ca="1">INDIRECT(Riferimenti1!G35)</f>
        <v>34.7</v>
      </c>
      <c r="N11" s="194">
        <f ca="1">INDIRECT(Riferimenti1!L35)</f>
        <v>146.66765489293903</v>
      </c>
      <c r="O11" s="196">
        <f ca="1">IF(INDIRECT(Riferimenti1!H35)="A",INDIRECT(Riferimenti1!K35),"")</f>
        <v>142.60405410421086</v>
      </c>
      <c r="P11" s="156">
        <f ca="1">IF(INDIRECT(Riferimenti1!H35)="A",INDIRECT(Riferimenti1!J35),"")</f>
        <v>115</v>
      </c>
      <c r="Q11" s="156">
        <f ca="1">IF(INDIRECT(Riferimenti1!H35)="A",INDIRECT(Riferimenti1!I35),"")</f>
        <v>3373.7</v>
      </c>
      <c r="R11" s="217">
        <f ca="1">IF(INDIRECT(Riferimenti1!H35)="A",INDIRECT(Riferimenti1!N35),"")</f>
        <v>5.642857142857143</v>
      </c>
      <c r="S11" s="213">
        <f t="shared" si="3"/>
        <v>2.849568909000726</v>
      </c>
      <c r="T11" s="164">
        <f ca="1">INDIRECT(Riferimenti1!M35)</f>
        <v>115</v>
      </c>
      <c r="U11" s="130"/>
      <c r="V11" s="227"/>
      <c r="W11" s="234" t="str">
        <f ca="1">IF(INDIRECT(Riferimenti1!R35)&lt;&gt;"",INDIRECT(Riferimenti1!R35),"")</f>
        <v>Carota non passante</v>
      </c>
      <c r="Y11" s="288"/>
      <c r="Z11" s="289"/>
    </row>
    <row r="12" spans="1:26" s="116" customFormat="1" ht="30" customHeight="1" thickBot="1">
      <c r="A12" s="44" t="str">
        <f ca="1">IF(INDIRECT(Riferimenti1!A36)&lt;&gt;"",INDIRECT(Riferimenti1!A36),"")</f>
        <v>Schiacciamento carota: 15/6/05</v>
      </c>
      <c r="B12" s="223" t="str">
        <f ca="1">INDIRECT(Riferimenti1!B36)</f>
        <v>P/P1/3/B-B'</v>
      </c>
      <c r="C12" s="200">
        <f ca="1">INDIRECT(Riferimenti1!C36)</f>
        <v>140.2</v>
      </c>
      <c r="D12" s="201">
        <f ca="1">INDIRECT(Riferimenti1!D36)</f>
        <v>139.9</v>
      </c>
      <c r="E12" s="201">
        <f ca="1">INDIRECT(Riferimenti1!E36)</f>
        <v>140.1</v>
      </c>
      <c r="F12" s="201">
        <f ca="1">IF(INDIRECT(Riferimenti1!O36)&lt;&gt;"",INDIRECT(Riferimenti1!O36),"")</f>
      </c>
      <c r="G12" s="201">
        <f ca="1">IF(INDIRECT(Riferimenti1!P36)&lt;&gt;"",INDIRECT(Riferimenti1!P36),"")</f>
      </c>
      <c r="H12" s="201">
        <f ca="1">IF(INDIRECT(Riferimenti1!Q36)&lt;&gt;"",INDIRECT(Riferimenti1!Q36),"")</f>
      </c>
      <c r="I12" s="157">
        <f t="shared" si="0"/>
        <v>140.0666666666667</v>
      </c>
      <c r="J12" s="157">
        <f t="shared" si="1"/>
        <v>0.15275252314503032</v>
      </c>
      <c r="K12" s="158">
        <f ca="1">INDIRECT(Riferimenti1!F36)</f>
        <v>39.9</v>
      </c>
      <c r="L12" s="154">
        <f t="shared" si="2"/>
        <v>2848.643503093764</v>
      </c>
      <c r="M12" s="174">
        <f ca="1">INDIRECT(Riferimenti1!G36)</f>
        <v>34.05</v>
      </c>
      <c r="N12" s="195">
        <f ca="1">INDIRECT(Riferimenti1!L36)</f>
        <v>135.0934709980091</v>
      </c>
      <c r="O12" s="197">
        <f ca="1">IF(INDIRECT(Riferimenti1!H35)="B",INDIRECT(Riferimenti1!K35),"")</f>
      </c>
      <c r="P12" s="158">
        <f ca="1">IF(INDIRECT(Riferimenti1!H35)="B",INDIRECT(Riferimenti1!J35),"")</f>
      </c>
      <c r="Q12" s="158">
        <f ca="1">IF(INDIRECT(Riferimenti1!H35)="B",INDIRECT(Riferimenti1!I35),"")</f>
      </c>
      <c r="R12" s="218">
        <f ca="1">IF(INDIRECT(Riferimenti1!H35)="B",INDIRECT(Riferimenti1!N35),"")</f>
      </c>
      <c r="S12" s="128">
        <f t="shared" si="3"/>
      </c>
      <c r="T12" s="166"/>
      <c r="U12" s="128"/>
      <c r="V12" s="229"/>
      <c r="W12" s="235" t="str">
        <f ca="1">IF(INDIRECT(Riferimenti1!R36)&lt;&gt;"",INDIRECT(Riferimenti1!R36),"")</f>
        <v>Carbonatazione: 10(19)/nr mm</v>
      </c>
      <c r="Y12" s="288"/>
      <c r="Z12" s="289"/>
    </row>
    <row r="13" spans="1:26" s="116" customFormat="1" ht="30" customHeight="1" thickBot="1">
      <c r="A13" s="43">
        <f ca="1">INDIRECT(Riferimenti1!A37)</f>
        <v>38511</v>
      </c>
      <c r="B13" s="224" t="str">
        <f ca="1">INDIRECT(Riferimenti1!B37)</f>
        <v>P/PT/19/A-A'</v>
      </c>
      <c r="C13" s="198">
        <f ca="1">INDIRECT(Riferimenti1!C37)</f>
        <v>83.2</v>
      </c>
      <c r="D13" s="199">
        <f ca="1">INDIRECT(Riferimenti1!D37)</f>
        <v>83.2</v>
      </c>
      <c r="E13" s="199">
        <f ca="1">INDIRECT(Riferimenti1!E37)</f>
        <v>83.3</v>
      </c>
      <c r="F13" s="199">
        <f ca="1">IF(INDIRECT(Riferimenti1!O37)&lt;&gt;"",INDIRECT(Riferimenti1!O37),"")</f>
      </c>
      <c r="G13" s="199">
        <f ca="1">IF(INDIRECT(Riferimenti1!P37)&lt;&gt;"",INDIRECT(Riferimenti1!P37),"")</f>
      </c>
      <c r="H13" s="199">
        <f ca="1">IF(INDIRECT(Riferimenti1!Q37)&lt;&gt;"",INDIRECT(Riferimenti1!Q37),"")</f>
      </c>
      <c r="I13" s="155">
        <f t="shared" si="0"/>
        <v>83.23333333333333</v>
      </c>
      <c r="J13" s="155">
        <f t="shared" si="1"/>
        <v>0.057735026940596575</v>
      </c>
      <c r="K13" s="156">
        <f ca="1">INDIRECT(Riferimenti1!F37)</f>
        <v>30</v>
      </c>
      <c r="L13" s="153">
        <f t="shared" si="2"/>
        <v>3604.325190228274</v>
      </c>
      <c r="M13" s="173">
        <f ca="1">INDIRECT(Riferimenti1!G37)</f>
        <v>39.35</v>
      </c>
      <c r="N13" s="194">
        <f ca="1">INDIRECT(Riferimenti1!L37)</f>
        <v>274.4286247285324</v>
      </c>
      <c r="O13" s="196">
        <f ca="1">IF(INDIRECT(Riferimenti1!H37)="A",INDIRECT(Riferimenti1!K37),"")</f>
      </c>
      <c r="P13" s="156">
        <f ca="1">IF(INDIRECT(Riferimenti1!H37)="A",INDIRECT(Riferimenti1!J37),"")</f>
      </c>
      <c r="Q13" s="156">
        <f ca="1">IF(INDIRECT(Riferimenti1!H37)="A",INDIRECT(Riferimenti1!I37),"")</f>
      </c>
      <c r="R13" s="217">
        <f ca="1">IF(INDIRECT(Riferimenti1!H37)="A",INDIRECT(Riferimenti1!N37),"")</f>
      </c>
      <c r="S13" s="213">
        <f t="shared" si="3"/>
      </c>
      <c r="T13" s="164">
        <f ca="1">INDIRECT(Riferimenti1!M37)</f>
        <v>0</v>
      </c>
      <c r="U13" s="130"/>
      <c r="V13" s="227"/>
      <c r="W13" s="234">
        <f ca="1">IF(INDIRECT(Riferimenti1!R37)&lt;&gt;"",INDIRECT(Riferimenti1!R37),"")</f>
      </c>
      <c r="Y13" s="288"/>
      <c r="Z13" s="289"/>
    </row>
    <row r="14" spans="1:26" s="116" customFormat="1" ht="30" customHeight="1" thickBot="1">
      <c r="A14" s="44">
        <f ca="1">IF(INDIRECT(Riferimenti1!A38)&lt;&gt;"",INDIRECT(Riferimenti1!A38),"")</f>
      </c>
      <c r="B14" s="223" t="str">
        <f ca="1">INDIRECT(Riferimenti1!B38)</f>
        <v>P/PT/19/B-B'</v>
      </c>
      <c r="C14" s="200">
        <f ca="1">INDIRECT(Riferimenti1!C38)</f>
        <v>83</v>
      </c>
      <c r="D14" s="201">
        <f ca="1">INDIRECT(Riferimenti1!D38)</f>
        <v>83.3</v>
      </c>
      <c r="E14" s="201">
        <f ca="1">INDIRECT(Riferimenti1!E38)</f>
        <v>83.3</v>
      </c>
      <c r="F14" s="201">
        <f ca="1">IF(INDIRECT(Riferimenti1!O38)&lt;&gt;"",INDIRECT(Riferimenti1!O38),"")</f>
      </c>
      <c r="G14" s="201">
        <f ca="1">IF(INDIRECT(Riferimenti1!P38)&lt;&gt;"",INDIRECT(Riferimenti1!P38),"")</f>
      </c>
      <c r="H14" s="201">
        <f ca="1">IF(INDIRECT(Riferimenti1!Q38)&lt;&gt;"",INDIRECT(Riferimenti1!Q38),"")</f>
      </c>
      <c r="I14" s="157">
        <f t="shared" si="0"/>
        <v>83.2</v>
      </c>
      <c r="J14" s="157">
        <f t="shared" si="1"/>
        <v>0.17320508074827615</v>
      </c>
      <c r="K14" s="158">
        <f ca="1">INDIRECT(Riferimenti1!F38)</f>
        <v>30</v>
      </c>
      <c r="L14" s="154">
        <f t="shared" si="2"/>
        <v>3605.769230769231</v>
      </c>
      <c r="M14" s="174">
        <f ca="1">INDIRECT(Riferimenti1!G38)</f>
        <v>39.3</v>
      </c>
      <c r="N14" s="195">
        <f ca="1">INDIRECT(Riferimenti1!L38)</f>
        <v>274.2520424000872</v>
      </c>
      <c r="O14" s="197">
        <f ca="1">IF(INDIRECT(Riferimenti1!H37)="B",INDIRECT(Riferimenti1!K37),"")</f>
      </c>
      <c r="P14" s="158">
        <f ca="1">IF(INDIRECT(Riferimenti1!H37)="B",INDIRECT(Riferimenti1!J37),"")</f>
      </c>
      <c r="Q14" s="158">
        <f ca="1">IF(INDIRECT(Riferimenti1!H37)="B",INDIRECT(Riferimenti1!I37),"")</f>
      </c>
      <c r="R14" s="218">
        <f ca="1">IF(INDIRECT(Riferimenti1!H37)="B",INDIRECT(Riferimenti1!N37),"")</f>
      </c>
      <c r="S14" s="128">
        <f t="shared" si="3"/>
      </c>
      <c r="T14" s="166"/>
      <c r="U14" s="128"/>
      <c r="V14" s="228"/>
      <c r="W14" s="235">
        <f ca="1">IF(INDIRECT(Riferimenti1!R38)&lt;&gt;"",INDIRECT(Riferimenti1!R38),"")</f>
      </c>
      <c r="Y14" s="237">
        <f aca="true" t="shared" si="4" ref="Y14:Y50">IF(Q14&lt;&gt;"",(L14-Q14)/L14*100,"")</f>
      </c>
      <c r="Z14" s="237">
        <f aca="true" t="shared" si="5" ref="Z14:Z50">IF(O14&lt;&gt;"",100*(N14-O14)/O14,"")</f>
      </c>
    </row>
    <row r="15" spans="1:26" s="116" customFormat="1" ht="30" customHeight="1" thickBot="1">
      <c r="A15" s="43">
        <f ca="1">INDIRECT(Riferimenti1!A39)</f>
        <v>38510</v>
      </c>
      <c r="B15" s="224" t="str">
        <f ca="1">INDIRECT(Riferimenti1!B39)</f>
        <v>P/P1/13/A-A'</v>
      </c>
      <c r="C15" s="198">
        <f ca="1">INDIRECT(Riferimenti1!C39)</f>
        <v>89.6</v>
      </c>
      <c r="D15" s="199">
        <f ca="1">INDIRECT(Riferimenti1!D39)</f>
        <v>89.3</v>
      </c>
      <c r="E15" s="199">
        <f ca="1">INDIRECT(Riferimenti1!E39)</f>
        <v>89.3</v>
      </c>
      <c r="F15" s="199">
        <f ca="1">IF(INDIRECT(Riferimenti1!O39)&lt;&gt;"",INDIRECT(Riferimenti1!O39),"")</f>
      </c>
      <c r="G15" s="199">
        <f ca="1">IF(INDIRECT(Riferimenti1!P39)&lt;&gt;"",INDIRECT(Riferimenti1!P39),"")</f>
      </c>
      <c r="H15" s="199">
        <f ca="1">IF(INDIRECT(Riferimenti1!Q39)&lt;&gt;"",INDIRECT(Riferimenti1!Q39),"")</f>
      </c>
      <c r="I15" s="155">
        <f t="shared" si="0"/>
        <v>89.39999999999999</v>
      </c>
      <c r="J15" s="155">
        <f t="shared" si="1"/>
        <v>0.17320508075877808</v>
      </c>
      <c r="K15" s="156">
        <f ca="1">INDIRECT(Riferimenti1!F39)</f>
        <v>30</v>
      </c>
      <c r="L15" s="153">
        <f t="shared" si="2"/>
        <v>3355.7046979865772</v>
      </c>
      <c r="M15" s="173">
        <f ca="1">INDIRECT(Riferimenti1!G39)</f>
        <v>39.3</v>
      </c>
      <c r="N15" s="194">
        <f ca="1">INDIRECT(Riferimenti1!L39)</f>
        <v>232.96245046574836</v>
      </c>
      <c r="O15" s="196">
        <f ca="1">IF(INDIRECT(Riferimenti1!H39)="A",INDIRECT(Riferimenti1!K39),"")</f>
      </c>
      <c r="P15" s="156">
        <f ca="1">IF(INDIRECT(Riferimenti1!H39)="A",INDIRECT(Riferimenti1!J39),"")</f>
      </c>
      <c r="Q15" s="156">
        <f ca="1">IF(INDIRECT(Riferimenti1!H39)="A",INDIRECT(Riferimenti1!I39),"")</f>
      </c>
      <c r="R15" s="217">
        <f ca="1">IF(INDIRECT(Riferimenti1!H39)="A",INDIRECT(Riferimenti1!N39),"")</f>
      </c>
      <c r="S15" s="213">
        <f t="shared" si="3"/>
      </c>
      <c r="T15" s="164">
        <f ca="1">INDIRECT(Riferimenti1!M39)</f>
        <v>0</v>
      </c>
      <c r="U15" s="130"/>
      <c r="V15" s="227"/>
      <c r="W15" s="234">
        <f ca="1">IF(INDIRECT(Riferimenti1!R39)&lt;&gt;"",INDIRECT(Riferimenti1!R39),"")</f>
      </c>
      <c r="Y15" s="237">
        <f t="shared" si="4"/>
      </c>
      <c r="Z15" s="237">
        <f t="shared" si="5"/>
      </c>
    </row>
    <row r="16" spans="1:26" s="116" customFormat="1" ht="30" customHeight="1" thickBot="1">
      <c r="A16" s="44">
        <f ca="1">IF(INDIRECT(Riferimenti1!A40)&lt;&gt;"",INDIRECT(Riferimenti1!A40),"")</f>
      </c>
      <c r="B16" s="223" t="str">
        <f ca="1">INDIRECT(Riferimenti1!B40)</f>
        <v>P/P1/13/B-B'</v>
      </c>
      <c r="C16" s="200">
        <f ca="1">INDIRECT(Riferimenti1!C40)</f>
        <v>89.8</v>
      </c>
      <c r="D16" s="201">
        <f ca="1">INDIRECT(Riferimenti1!D40)</f>
        <v>89.6</v>
      </c>
      <c r="E16" s="201">
        <f ca="1">INDIRECT(Riferimenti1!E40)</f>
        <v>89.6</v>
      </c>
      <c r="F16" s="201">
        <f ca="1">IF(INDIRECT(Riferimenti1!O40)&lt;&gt;"",INDIRECT(Riferimenti1!O40),"")</f>
      </c>
      <c r="G16" s="201">
        <f ca="1">IF(INDIRECT(Riferimenti1!P40)&lt;&gt;"",INDIRECT(Riferimenti1!P40),"")</f>
      </c>
      <c r="H16" s="201">
        <f ca="1">IF(INDIRECT(Riferimenti1!Q40)&lt;&gt;"",INDIRECT(Riferimenti1!Q40),"")</f>
      </c>
      <c r="I16" s="157">
        <f t="shared" si="0"/>
        <v>89.66666666666667</v>
      </c>
      <c r="J16" s="157">
        <f t="shared" si="1"/>
        <v>0.11547005383393441</v>
      </c>
      <c r="K16" s="158">
        <f ca="1">INDIRECT(Riferimenti1!F40)</f>
        <v>30</v>
      </c>
      <c r="L16" s="154">
        <f t="shared" si="2"/>
        <v>3345.7249070631965</v>
      </c>
      <c r="M16" s="174">
        <f ca="1">INDIRECT(Riferimenti1!G40)</f>
        <v>39.5</v>
      </c>
      <c r="N16" s="195">
        <f ca="1">INDIRECT(Riferimenti1!L40)</f>
        <v>232.83569197621947</v>
      </c>
      <c r="O16" s="197">
        <f ca="1">IF(INDIRECT(Riferimenti1!H39)="B",INDIRECT(Riferimenti1!K39),"")</f>
      </c>
      <c r="P16" s="158">
        <f ca="1">IF(INDIRECT(Riferimenti1!H39)="B",INDIRECT(Riferimenti1!J39),"")</f>
      </c>
      <c r="Q16" s="158">
        <f ca="1">IF(INDIRECT(Riferimenti1!H39)="B",INDIRECT(Riferimenti1!I39),"")</f>
      </c>
      <c r="R16" s="218">
        <f ca="1">IF(INDIRECT(Riferimenti1!H39)="B",INDIRECT(Riferimenti1!N39),"")</f>
      </c>
      <c r="S16" s="128">
        <f t="shared" si="3"/>
      </c>
      <c r="T16" s="166"/>
      <c r="U16" s="128"/>
      <c r="V16" s="228"/>
      <c r="W16" s="235">
        <f ca="1">IF(INDIRECT(Riferimenti1!R40)&lt;&gt;"",INDIRECT(Riferimenti1!R40),"")</f>
      </c>
      <c r="Y16" s="237">
        <f t="shared" si="4"/>
      </c>
      <c r="Z16" s="237">
        <f t="shared" si="5"/>
      </c>
    </row>
    <row r="17" spans="1:26" s="116" customFormat="1" ht="30" customHeight="1" thickBot="1">
      <c r="A17" s="43">
        <f ca="1">INDIRECT(Riferimenti1!A41)</f>
        <v>38511</v>
      </c>
      <c r="B17" s="224" t="str">
        <f ca="1">INDIRECT(Riferimenti1!B41)</f>
        <v>P/P1/15/A-A'</v>
      </c>
      <c r="C17" s="198">
        <f ca="1">INDIRECT(Riferimenti1!C41)</f>
        <v>84.5</v>
      </c>
      <c r="D17" s="199">
        <f ca="1">INDIRECT(Riferimenti1!D41)</f>
        <v>84.6</v>
      </c>
      <c r="E17" s="199">
        <f ca="1">INDIRECT(Riferimenti1!E41)</f>
        <v>84.6</v>
      </c>
      <c r="F17" s="199">
        <f ca="1">IF(INDIRECT(Riferimenti1!O41)&lt;&gt;"",INDIRECT(Riferimenti1!O41),"")</f>
      </c>
      <c r="G17" s="199">
        <f ca="1">IF(INDIRECT(Riferimenti1!P41)&lt;&gt;"",INDIRECT(Riferimenti1!P41),"")</f>
      </c>
      <c r="H17" s="199">
        <f ca="1">IF(INDIRECT(Riferimenti1!Q41)&lt;&gt;"",INDIRECT(Riferimenti1!Q41),"")</f>
      </c>
      <c r="I17" s="155">
        <f t="shared" si="0"/>
        <v>84.56666666666666</v>
      </c>
      <c r="J17" s="155">
        <f t="shared" si="1"/>
        <v>0.05773502692484366</v>
      </c>
      <c r="K17" s="156">
        <f ca="1">INDIRECT(Riferimenti1!F41)</f>
        <v>30</v>
      </c>
      <c r="L17" s="153">
        <f t="shared" si="2"/>
        <v>3547.497043752464</v>
      </c>
      <c r="M17" s="173">
        <f ca="1">INDIRECT(Riferimenti1!G41)</f>
        <v>37.85</v>
      </c>
      <c r="N17" s="194">
        <f ca="1">INDIRECT(Riferimenti1!L41)</f>
        <v>252.4118609263475</v>
      </c>
      <c r="O17" s="196">
        <f ca="1">IF(INDIRECT(Riferimenti1!H41)="A",INDIRECT(Riferimenti1!K41),"")</f>
      </c>
      <c r="P17" s="156">
        <f ca="1">IF(INDIRECT(Riferimenti1!H41)="A",INDIRECT(Riferimenti1!J41),"")</f>
      </c>
      <c r="Q17" s="156">
        <f ca="1">IF(INDIRECT(Riferimenti1!H41)="A",INDIRECT(Riferimenti1!I41),"")</f>
      </c>
      <c r="R17" s="217">
        <f ca="1">IF(INDIRECT(Riferimenti1!H41)="A",INDIRECT(Riferimenti1!N41),"")</f>
      </c>
      <c r="S17" s="213">
        <f t="shared" si="3"/>
      </c>
      <c r="T17" s="164">
        <f ca="1">INDIRECT(Riferimenti1!M41)</f>
        <v>0</v>
      </c>
      <c r="U17" s="130"/>
      <c r="V17" s="227"/>
      <c r="W17" s="209"/>
      <c r="Y17" s="237">
        <f t="shared" si="4"/>
      </c>
      <c r="Z17" s="237">
        <f t="shared" si="5"/>
      </c>
    </row>
    <row r="18" spans="1:26" s="116" customFormat="1" ht="30" customHeight="1" thickBot="1">
      <c r="A18" s="44">
        <f ca="1">IF(INDIRECT(Riferimenti1!A42)&lt;&gt;"",INDIRECT(Riferimenti1!A42),"")</f>
      </c>
      <c r="B18" s="223" t="str">
        <f ca="1">INDIRECT(Riferimenti1!B42)</f>
        <v>P/P1/15/B-B'</v>
      </c>
      <c r="C18" s="200">
        <f ca="1">INDIRECT(Riferimenti1!C42)</f>
        <v>88.1</v>
      </c>
      <c r="D18" s="201">
        <f ca="1">INDIRECT(Riferimenti1!D42)</f>
        <v>88.1</v>
      </c>
      <c r="E18" s="201">
        <f ca="1">INDIRECT(Riferimenti1!E42)</f>
        <v>88.3</v>
      </c>
      <c r="F18" s="201">
        <f ca="1">IF(INDIRECT(Riferimenti1!O42)&lt;&gt;"",INDIRECT(Riferimenti1!O42),"")</f>
      </c>
      <c r="G18" s="201">
        <f ca="1">IF(INDIRECT(Riferimenti1!P42)&lt;&gt;"",INDIRECT(Riferimenti1!P42),"")</f>
      </c>
      <c r="H18" s="201">
        <f ca="1">IF(INDIRECT(Riferimenti1!Q42)&lt;&gt;"",INDIRECT(Riferimenti1!Q42),"")</f>
      </c>
      <c r="I18" s="157">
        <f t="shared" si="0"/>
        <v>88.16666666666667</v>
      </c>
      <c r="J18" s="157">
        <f t="shared" si="1"/>
        <v>0.11547005383393441</v>
      </c>
      <c r="K18" s="158">
        <f ca="1">INDIRECT(Riferimenti1!F42)</f>
        <v>30</v>
      </c>
      <c r="L18" s="154">
        <f t="shared" si="2"/>
        <v>3402.6465028355383</v>
      </c>
      <c r="M18" s="174">
        <f ca="1">INDIRECT(Riferimenti1!G42)</f>
        <v>38.05</v>
      </c>
      <c r="N18" s="195">
        <f ca="1">INDIRECT(Riferimenti1!L42)</f>
        <v>231.1037025510841</v>
      </c>
      <c r="O18" s="197">
        <f ca="1">IF(INDIRECT(Riferimenti1!H41)="B",INDIRECT(Riferimenti1!K41),"")</f>
      </c>
      <c r="P18" s="158">
        <f ca="1">IF(INDIRECT(Riferimenti1!H41)="B",INDIRECT(Riferimenti1!J41),"")</f>
      </c>
      <c r="Q18" s="158">
        <f ca="1">IF(INDIRECT(Riferimenti1!H41)="B",INDIRECT(Riferimenti1!I41),"")</f>
      </c>
      <c r="R18" s="218">
        <f ca="1">IF(INDIRECT(Riferimenti1!H41)="B",INDIRECT(Riferimenti1!N41),"")</f>
      </c>
      <c r="S18" s="128">
        <f t="shared" si="3"/>
      </c>
      <c r="T18" s="166"/>
      <c r="U18" s="128"/>
      <c r="V18" s="228"/>
      <c r="W18" s="210"/>
      <c r="Y18" s="237">
        <f t="shared" si="4"/>
      </c>
      <c r="Z18" s="237">
        <f t="shared" si="5"/>
      </c>
    </row>
    <row r="19" spans="1:26" s="116" customFormat="1" ht="30" customHeight="1" thickBot="1">
      <c r="A19" s="43">
        <f ca="1">INDIRECT(Riferimenti1!A43)</f>
        <v>0</v>
      </c>
      <c r="B19" s="225">
        <f ca="1">INDIRECT(Riferimenti1!B43)</f>
        <v>0</v>
      </c>
      <c r="C19" s="198">
        <f ca="1">INDIRECT(Riferimenti1!C43)</f>
        <v>0</v>
      </c>
      <c r="D19" s="199">
        <f ca="1">INDIRECT(Riferimenti1!D43)</f>
        <v>0</v>
      </c>
      <c r="E19" s="199">
        <f ca="1">INDIRECT(Riferimenti1!E43)</f>
        <v>0</v>
      </c>
      <c r="F19" s="199">
        <f ca="1">IF(INDIRECT(Riferimenti1!O43)&lt;&gt;"",INDIRECT(Riferimenti1!O43),"")</f>
      </c>
      <c r="G19" s="199">
        <f ca="1">IF(INDIRECT(Riferimenti1!P43)&lt;&gt;"",INDIRECT(Riferimenti1!P43),"")</f>
      </c>
      <c r="H19" s="199">
        <f ca="1">IF(INDIRECT(Riferimenti1!Q43)&lt;&gt;"",INDIRECT(Riferimenti1!Q43),"")</f>
      </c>
      <c r="I19" s="155">
        <f t="shared" si="0"/>
        <v>0</v>
      </c>
      <c r="J19" s="155">
        <f t="shared" si="1"/>
        <v>0</v>
      </c>
      <c r="K19" s="156">
        <f ca="1">INDIRECT(Riferimenti1!F43)</f>
        <v>0</v>
      </c>
      <c r="L19" s="153" t="e">
        <f t="shared" si="2"/>
        <v>#DIV/0!</v>
      </c>
      <c r="M19" s="173">
        <f ca="1">INDIRECT(Riferimenti1!G43)</f>
        <v>0</v>
      </c>
      <c r="N19" s="194">
        <f ca="1">INDIRECT(Riferimenti1!L43)</f>
        <v>0</v>
      </c>
      <c r="O19" s="196">
        <f ca="1">IF(INDIRECT(Riferimenti1!H43)="A",INDIRECT(Riferimenti1!K43),"")</f>
      </c>
      <c r="P19" s="156">
        <f ca="1">IF(INDIRECT(Riferimenti1!H43)="A",INDIRECT(Riferimenti1!J43),"")</f>
      </c>
      <c r="Q19" s="156">
        <f ca="1">IF(INDIRECT(Riferimenti1!H43)="A",INDIRECT(Riferimenti1!I43),"")</f>
      </c>
      <c r="R19" s="217">
        <f ca="1">IF(INDIRECT(Riferimenti1!H43)="A",INDIRECT(Riferimenti1!N43),"")</f>
      </c>
      <c r="S19" s="213">
        <f t="shared" si="3"/>
      </c>
      <c r="T19" s="164">
        <f ca="1">INDIRECT(Riferimenti1!M43)</f>
        <v>0</v>
      </c>
      <c r="U19" s="130"/>
      <c r="V19" s="227"/>
      <c r="W19" s="209"/>
      <c r="Y19" s="237">
        <f t="shared" si="4"/>
      </c>
      <c r="Z19" s="237">
        <f t="shared" si="5"/>
      </c>
    </row>
    <row r="20" spans="1:26" s="116" customFormat="1" ht="30" customHeight="1" thickBot="1">
      <c r="A20" s="44">
        <f ca="1">IF(INDIRECT(Riferimenti1!A44)&lt;&gt;"",INDIRECT(Riferimenti1!A44),"")</f>
      </c>
      <c r="B20" s="226">
        <f ca="1">INDIRECT(Riferimenti1!B44)</f>
        <v>0</v>
      </c>
      <c r="C20" s="200">
        <f ca="1">INDIRECT(Riferimenti1!C44)</f>
        <v>0</v>
      </c>
      <c r="D20" s="201">
        <f ca="1">INDIRECT(Riferimenti1!D44)</f>
        <v>0</v>
      </c>
      <c r="E20" s="201">
        <f ca="1">INDIRECT(Riferimenti1!E44)</f>
        <v>0</v>
      </c>
      <c r="F20" s="201">
        <f ca="1">IF(INDIRECT(Riferimenti1!O44)&lt;&gt;"",INDIRECT(Riferimenti1!O44),"")</f>
      </c>
      <c r="G20" s="201">
        <f ca="1">IF(INDIRECT(Riferimenti1!P44)&lt;&gt;"",INDIRECT(Riferimenti1!P44),"")</f>
      </c>
      <c r="H20" s="201">
        <f ca="1">IF(INDIRECT(Riferimenti1!Q44)&lt;&gt;"",INDIRECT(Riferimenti1!Q44),"")</f>
      </c>
      <c r="I20" s="157">
        <f t="shared" si="0"/>
        <v>0</v>
      </c>
      <c r="J20" s="157">
        <f t="shared" si="1"/>
        <v>0</v>
      </c>
      <c r="K20" s="158">
        <f ca="1">INDIRECT(Riferimenti1!F44)</f>
        <v>0</v>
      </c>
      <c r="L20" s="154" t="e">
        <f t="shared" si="2"/>
        <v>#DIV/0!</v>
      </c>
      <c r="M20" s="174">
        <f ca="1">INDIRECT(Riferimenti1!G44)</f>
        <v>0</v>
      </c>
      <c r="N20" s="195">
        <f ca="1">INDIRECT(Riferimenti1!L44)</f>
        <v>0</v>
      </c>
      <c r="O20" s="197">
        <f ca="1">IF(INDIRECT(Riferimenti1!H43)="B",INDIRECT(Riferimenti1!K43),"")</f>
      </c>
      <c r="P20" s="158">
        <f ca="1">IF(INDIRECT(Riferimenti1!H43)="B",INDIRECT(Riferimenti1!J43),"")</f>
      </c>
      <c r="Q20" s="158">
        <f ca="1">IF(INDIRECT(Riferimenti1!H43)="B",INDIRECT(Riferimenti1!I43),"")</f>
      </c>
      <c r="R20" s="218">
        <f ca="1">IF(INDIRECT(Riferimenti1!H43)="B",INDIRECT(Riferimenti1!N43),"")</f>
      </c>
      <c r="S20" s="128">
        <f t="shared" si="3"/>
      </c>
      <c r="T20" s="166"/>
      <c r="U20" s="128"/>
      <c r="V20" s="228"/>
      <c r="W20" s="210"/>
      <c r="Y20" s="237">
        <f t="shared" si="4"/>
      </c>
      <c r="Z20" s="237">
        <f t="shared" si="5"/>
      </c>
    </row>
    <row r="21" spans="1:26" s="116" customFormat="1" ht="30" customHeight="1" thickBot="1">
      <c r="A21" s="43">
        <f ca="1">INDIRECT(Riferimenti1!A45)</f>
        <v>0</v>
      </c>
      <c r="B21" s="224">
        <f ca="1">INDIRECT(Riferimenti1!B45)</f>
        <v>0</v>
      </c>
      <c r="C21" s="198">
        <f ca="1">INDIRECT(Riferimenti1!C45)</f>
        <v>0</v>
      </c>
      <c r="D21" s="199">
        <f ca="1">INDIRECT(Riferimenti1!D45)</f>
        <v>0</v>
      </c>
      <c r="E21" s="199">
        <f ca="1">INDIRECT(Riferimenti1!E45)</f>
        <v>0</v>
      </c>
      <c r="F21" s="199">
        <f ca="1">IF(INDIRECT(Riferimenti1!O45)&lt;&gt;"",INDIRECT(Riferimenti1!O45),"")</f>
      </c>
      <c r="G21" s="199">
        <f ca="1">IF(INDIRECT(Riferimenti1!P45)&lt;&gt;"",INDIRECT(Riferimenti1!P45),"")</f>
      </c>
      <c r="H21" s="199">
        <f ca="1">IF(INDIRECT(Riferimenti1!Q45)&lt;&gt;"",INDIRECT(Riferimenti1!Q45),"")</f>
      </c>
      <c r="I21" s="155">
        <f t="shared" si="0"/>
        <v>0</v>
      </c>
      <c r="J21" s="155">
        <f t="shared" si="1"/>
        <v>0</v>
      </c>
      <c r="K21" s="156">
        <f ca="1">INDIRECT(Riferimenti1!F45)</f>
        <v>0</v>
      </c>
      <c r="L21" s="153" t="e">
        <f t="shared" si="2"/>
        <v>#DIV/0!</v>
      </c>
      <c r="M21" s="173">
        <f ca="1">INDIRECT(Riferimenti1!G45)</f>
        <v>0</v>
      </c>
      <c r="N21" s="194">
        <f ca="1">INDIRECT(Riferimenti1!L45)</f>
        <v>0</v>
      </c>
      <c r="O21" s="196">
        <f ca="1">IF(INDIRECT(Riferimenti1!H45)="A",INDIRECT(Riferimenti1!K45),"")</f>
      </c>
      <c r="P21" s="156">
        <f ca="1">IF(INDIRECT(Riferimenti1!H45)="A",INDIRECT(Riferimenti1!J45),"")</f>
      </c>
      <c r="Q21" s="156">
        <f ca="1">IF(INDIRECT(Riferimenti1!H45)="A",INDIRECT(Riferimenti1!I45),"")</f>
      </c>
      <c r="R21" s="217">
        <f ca="1">IF(INDIRECT(Riferimenti1!H45)="A",INDIRECT(Riferimenti1!N45),"")</f>
      </c>
      <c r="S21" s="213">
        <f t="shared" si="3"/>
      </c>
      <c r="T21" s="164">
        <f ca="1">INDIRECT(Riferimenti1!M45)</f>
        <v>0</v>
      </c>
      <c r="U21" s="130"/>
      <c r="V21" s="227"/>
      <c r="W21" s="209"/>
      <c r="Y21" s="237">
        <f t="shared" si="4"/>
      </c>
      <c r="Z21" s="237">
        <f t="shared" si="5"/>
      </c>
    </row>
    <row r="22" spans="1:26" s="116" customFormat="1" ht="30" customHeight="1" thickBot="1">
      <c r="A22" s="44">
        <f ca="1">IF(INDIRECT(Riferimenti1!A46)&lt;&gt;"",INDIRECT(Riferimenti1!A46),"")</f>
      </c>
      <c r="B22" s="223">
        <f ca="1">INDIRECT(Riferimenti1!B46)</f>
        <v>0</v>
      </c>
      <c r="C22" s="200">
        <f ca="1">INDIRECT(Riferimenti1!C46)</f>
        <v>0</v>
      </c>
      <c r="D22" s="201">
        <f ca="1">INDIRECT(Riferimenti1!D46)</f>
        <v>0</v>
      </c>
      <c r="E22" s="201">
        <f ca="1">INDIRECT(Riferimenti1!E46)</f>
        <v>0</v>
      </c>
      <c r="F22" s="201">
        <f ca="1">IF(INDIRECT(Riferimenti1!O46)&lt;&gt;"",INDIRECT(Riferimenti1!O46),"")</f>
      </c>
      <c r="G22" s="201">
        <f ca="1">IF(INDIRECT(Riferimenti1!P46)&lt;&gt;"",INDIRECT(Riferimenti1!P46),"")</f>
      </c>
      <c r="H22" s="201">
        <f ca="1">IF(INDIRECT(Riferimenti1!Q46)&lt;&gt;"",INDIRECT(Riferimenti1!Q46),"")</f>
      </c>
      <c r="I22" s="157">
        <f t="shared" si="0"/>
        <v>0</v>
      </c>
      <c r="J22" s="157">
        <f t="shared" si="1"/>
        <v>0</v>
      </c>
      <c r="K22" s="158">
        <f ca="1">INDIRECT(Riferimenti1!F46)</f>
        <v>0</v>
      </c>
      <c r="L22" s="154" t="e">
        <f t="shared" si="2"/>
        <v>#DIV/0!</v>
      </c>
      <c r="M22" s="174">
        <f ca="1">INDIRECT(Riferimenti1!G46)</f>
        <v>0</v>
      </c>
      <c r="N22" s="195">
        <f ca="1">INDIRECT(Riferimenti1!L46)</f>
        <v>0</v>
      </c>
      <c r="O22" s="197">
        <f ca="1">IF(INDIRECT(Riferimenti1!H45)="B",INDIRECT(Riferimenti1!K45),"")</f>
      </c>
      <c r="P22" s="158">
        <f ca="1">IF(INDIRECT(Riferimenti1!H45)="B",INDIRECT(Riferimenti1!J45),"")</f>
      </c>
      <c r="Q22" s="158">
        <f ca="1">IF(INDIRECT(Riferimenti1!H45)="B",INDIRECT(Riferimenti1!I45),"")</f>
      </c>
      <c r="R22" s="218">
        <f ca="1">IF(INDIRECT(Riferimenti1!H45)="B",INDIRECT(Riferimenti1!N45),"")</f>
      </c>
      <c r="S22" s="128">
        <f t="shared" si="3"/>
      </c>
      <c r="T22" s="166"/>
      <c r="U22" s="128"/>
      <c r="V22" s="228"/>
      <c r="W22" s="210"/>
      <c r="Y22" s="237">
        <f t="shared" si="4"/>
      </c>
      <c r="Z22" s="237">
        <f t="shared" si="5"/>
      </c>
    </row>
    <row r="23" spans="1:26" ht="30" customHeight="1" thickBot="1">
      <c r="A23" s="43">
        <f ca="1">INDIRECT(Riferimenti1!A47)</f>
        <v>0</v>
      </c>
      <c r="B23" s="224">
        <f ca="1">INDIRECT(Riferimenti1!B47)</f>
        <v>0</v>
      </c>
      <c r="C23" s="198">
        <f ca="1">INDIRECT(Riferimenti1!C47)</f>
        <v>0</v>
      </c>
      <c r="D23" s="199">
        <f ca="1">INDIRECT(Riferimenti1!D47)</f>
        <v>0</v>
      </c>
      <c r="E23" s="199">
        <f ca="1">INDIRECT(Riferimenti1!E47)</f>
        <v>0</v>
      </c>
      <c r="F23" s="199">
        <f ca="1">IF(INDIRECT(Riferimenti1!O47)&lt;&gt;"",INDIRECT(Riferimenti1!O47),"")</f>
      </c>
      <c r="G23" s="199">
        <f ca="1">IF(INDIRECT(Riferimenti1!P47)&lt;&gt;"",INDIRECT(Riferimenti1!P47),"")</f>
      </c>
      <c r="H23" s="199">
        <f ca="1">IF(INDIRECT(Riferimenti1!Q47)&lt;&gt;"",INDIRECT(Riferimenti1!Q47),"")</f>
      </c>
      <c r="I23" s="155">
        <f t="shared" si="0"/>
        <v>0</v>
      </c>
      <c r="J23" s="155">
        <f t="shared" si="1"/>
        <v>0</v>
      </c>
      <c r="K23" s="156">
        <f ca="1">INDIRECT(Riferimenti1!F47)</f>
        <v>0</v>
      </c>
      <c r="L23" s="153" t="e">
        <f t="shared" si="2"/>
        <v>#DIV/0!</v>
      </c>
      <c r="M23" s="173">
        <f ca="1">INDIRECT(Riferimenti1!G47)</f>
        <v>0</v>
      </c>
      <c r="N23" s="194">
        <f ca="1">INDIRECT(Riferimenti1!L47)</f>
        <v>0</v>
      </c>
      <c r="O23" s="196">
        <f ca="1">IF(INDIRECT(Riferimenti1!H47)="A",INDIRECT(Riferimenti1!K47),"")</f>
      </c>
      <c r="P23" s="156">
        <f ca="1">IF(INDIRECT(Riferimenti1!H47)="A",INDIRECT(Riferimenti1!J47),"")</f>
      </c>
      <c r="Q23" s="156">
        <f ca="1">IF(INDIRECT(Riferimenti1!H47)="A",INDIRECT(Riferimenti1!I47),"")</f>
      </c>
      <c r="R23" s="217">
        <f ca="1">IF(INDIRECT(Riferimenti1!H47)="A",INDIRECT(Riferimenti1!N47),"")</f>
      </c>
      <c r="S23" s="213">
        <f t="shared" si="3"/>
      </c>
      <c r="T23" s="164">
        <f ca="1">INDIRECT(Riferimenti1!M47)</f>
        <v>0</v>
      </c>
      <c r="U23" s="130"/>
      <c r="V23" s="227"/>
      <c r="W23" s="209"/>
      <c r="Y23" s="237">
        <f t="shared" si="4"/>
      </c>
      <c r="Z23" s="237">
        <f t="shared" si="5"/>
      </c>
    </row>
    <row r="24" spans="1:26" ht="30" customHeight="1" thickBot="1">
      <c r="A24" s="44">
        <f ca="1">IF(INDIRECT(Riferimenti1!A48)&lt;&gt;"",INDIRECT(Riferimenti1!A48),"")</f>
      </c>
      <c r="B24" s="223">
        <f ca="1">INDIRECT(Riferimenti1!B48)</f>
        <v>0</v>
      </c>
      <c r="C24" s="200">
        <f ca="1">INDIRECT(Riferimenti1!C48)</f>
        <v>0</v>
      </c>
      <c r="D24" s="201">
        <f ca="1">INDIRECT(Riferimenti1!D48)</f>
        <v>0</v>
      </c>
      <c r="E24" s="201">
        <f ca="1">INDIRECT(Riferimenti1!E48)</f>
        <v>0</v>
      </c>
      <c r="F24" s="201">
        <f ca="1">IF(INDIRECT(Riferimenti1!O48)&lt;&gt;"",INDIRECT(Riferimenti1!O48),"")</f>
      </c>
      <c r="G24" s="201">
        <f ca="1">IF(INDIRECT(Riferimenti1!P48)&lt;&gt;"",INDIRECT(Riferimenti1!P48),"")</f>
      </c>
      <c r="H24" s="201">
        <f ca="1">IF(INDIRECT(Riferimenti1!Q48)&lt;&gt;"",INDIRECT(Riferimenti1!Q48),"")</f>
      </c>
      <c r="I24" s="157">
        <f t="shared" si="0"/>
        <v>0</v>
      </c>
      <c r="J24" s="157">
        <f t="shared" si="1"/>
        <v>0</v>
      </c>
      <c r="K24" s="158">
        <f ca="1">INDIRECT(Riferimenti1!F48)</f>
        <v>0</v>
      </c>
      <c r="L24" s="154" t="e">
        <f t="shared" si="2"/>
        <v>#DIV/0!</v>
      </c>
      <c r="M24" s="174">
        <f ca="1">INDIRECT(Riferimenti1!G48)</f>
        <v>0</v>
      </c>
      <c r="N24" s="195">
        <f ca="1">INDIRECT(Riferimenti1!L48)</f>
        <v>0</v>
      </c>
      <c r="O24" s="197">
        <f ca="1">IF(INDIRECT(Riferimenti1!H47)="B",INDIRECT(Riferimenti1!K47),"")</f>
      </c>
      <c r="P24" s="158">
        <f ca="1">IF(INDIRECT(Riferimenti1!H47)="B",INDIRECT(Riferimenti1!J47),"")</f>
      </c>
      <c r="Q24" s="158">
        <f ca="1">IF(INDIRECT(Riferimenti1!H47)="B",INDIRECT(Riferimenti1!I47),"")</f>
      </c>
      <c r="R24" s="218">
        <f ca="1">IF(INDIRECT(Riferimenti1!H47)="B",INDIRECT(Riferimenti1!N47),"")</f>
      </c>
      <c r="S24" s="128">
        <f t="shared" si="3"/>
      </c>
      <c r="T24" s="166"/>
      <c r="U24" s="128"/>
      <c r="V24" s="228"/>
      <c r="W24" s="210"/>
      <c r="Y24" s="237">
        <f t="shared" si="4"/>
      </c>
      <c r="Z24" s="237">
        <f t="shared" si="5"/>
      </c>
    </row>
    <row r="25" spans="1:26" ht="30" customHeight="1" thickBot="1">
      <c r="A25" s="43">
        <f ca="1">INDIRECT(Riferimenti1!A49)</f>
        <v>0</v>
      </c>
      <c r="B25" s="224">
        <f ca="1">INDIRECT(Riferimenti1!B49)</f>
        <v>0</v>
      </c>
      <c r="C25" s="198">
        <f ca="1">INDIRECT(Riferimenti1!C49)</f>
        <v>0</v>
      </c>
      <c r="D25" s="199">
        <f ca="1">INDIRECT(Riferimenti1!D49)</f>
        <v>0</v>
      </c>
      <c r="E25" s="199">
        <f ca="1">INDIRECT(Riferimenti1!E49)</f>
        <v>0</v>
      </c>
      <c r="F25" s="199">
        <f ca="1">IF(INDIRECT(Riferimenti1!O49)&lt;&gt;"",INDIRECT(Riferimenti1!O49),"")</f>
      </c>
      <c r="G25" s="199">
        <f ca="1">IF(INDIRECT(Riferimenti1!P49)&lt;&gt;"",INDIRECT(Riferimenti1!P49),"")</f>
      </c>
      <c r="H25" s="199">
        <f ca="1">IF(INDIRECT(Riferimenti1!Q49)&lt;&gt;"",INDIRECT(Riferimenti1!Q49),"")</f>
      </c>
      <c r="I25" s="155">
        <f t="shared" si="0"/>
        <v>0</v>
      </c>
      <c r="J25" s="155">
        <f t="shared" si="1"/>
        <v>0</v>
      </c>
      <c r="K25" s="156">
        <f ca="1">INDIRECT(Riferimenti1!F49)</f>
        <v>0</v>
      </c>
      <c r="L25" s="153" t="e">
        <f t="shared" si="2"/>
        <v>#DIV/0!</v>
      </c>
      <c r="M25" s="173">
        <f ca="1">INDIRECT(Riferimenti1!G49)</f>
        <v>0</v>
      </c>
      <c r="N25" s="194">
        <f ca="1">INDIRECT(Riferimenti1!L49)</f>
        <v>0</v>
      </c>
      <c r="O25" s="196">
        <f ca="1">IF(INDIRECT(Riferimenti1!H49)="A",INDIRECT(Riferimenti1!K49),"")</f>
      </c>
      <c r="P25" s="156">
        <f ca="1">IF(INDIRECT(Riferimenti1!H49)="A",INDIRECT(Riferimenti1!J49),"")</f>
      </c>
      <c r="Q25" s="156">
        <f ca="1">IF(INDIRECT(Riferimenti1!H49)="A",INDIRECT(Riferimenti1!I49),"")</f>
      </c>
      <c r="R25" s="217">
        <f ca="1">IF(INDIRECT(Riferimenti1!H49)="A",INDIRECT(Riferimenti1!N49),"")</f>
      </c>
      <c r="S25" s="213">
        <f t="shared" si="3"/>
      </c>
      <c r="T25" s="164">
        <f ca="1">INDIRECT(Riferimenti1!M49)</f>
        <v>0</v>
      </c>
      <c r="U25" s="130"/>
      <c r="V25" s="227"/>
      <c r="W25" s="209"/>
      <c r="Y25" s="237">
        <f t="shared" si="4"/>
      </c>
      <c r="Z25" s="237">
        <f t="shared" si="5"/>
      </c>
    </row>
    <row r="26" spans="1:26" ht="30" customHeight="1" thickBot="1">
      <c r="A26" s="44">
        <f ca="1">IF(INDIRECT(Riferimenti1!A50)&lt;&gt;"",INDIRECT(Riferimenti1!A50),"")</f>
      </c>
      <c r="B26" s="223">
        <f ca="1">INDIRECT(Riferimenti1!B50)</f>
        <v>0</v>
      </c>
      <c r="C26" s="200">
        <f ca="1">INDIRECT(Riferimenti1!C50)</f>
        <v>0</v>
      </c>
      <c r="D26" s="201">
        <f ca="1">INDIRECT(Riferimenti1!D50)</f>
        <v>0</v>
      </c>
      <c r="E26" s="201">
        <f ca="1">INDIRECT(Riferimenti1!E50)</f>
        <v>0</v>
      </c>
      <c r="F26" s="201">
        <f ca="1">IF(INDIRECT(Riferimenti1!O50)&lt;&gt;"",INDIRECT(Riferimenti1!O50),"")</f>
      </c>
      <c r="G26" s="201">
        <f ca="1">IF(INDIRECT(Riferimenti1!P50)&lt;&gt;"",INDIRECT(Riferimenti1!P50),"")</f>
      </c>
      <c r="H26" s="201">
        <f ca="1">IF(INDIRECT(Riferimenti1!Q50)&lt;&gt;"",INDIRECT(Riferimenti1!Q50),"")</f>
      </c>
      <c r="I26" s="157">
        <f t="shared" si="0"/>
        <v>0</v>
      </c>
      <c r="J26" s="157">
        <f t="shared" si="1"/>
        <v>0</v>
      </c>
      <c r="K26" s="158">
        <f ca="1">INDIRECT(Riferimenti1!F50)</f>
        <v>0</v>
      </c>
      <c r="L26" s="154" t="e">
        <f t="shared" si="2"/>
        <v>#DIV/0!</v>
      </c>
      <c r="M26" s="174">
        <f ca="1">INDIRECT(Riferimenti1!G50)</f>
        <v>0</v>
      </c>
      <c r="N26" s="195">
        <f ca="1">INDIRECT(Riferimenti1!L50)</f>
        <v>0</v>
      </c>
      <c r="O26" s="197">
        <f ca="1">IF(INDIRECT(Riferimenti1!H49)="B",INDIRECT(Riferimenti1!K49),"")</f>
      </c>
      <c r="P26" s="158">
        <f ca="1">IF(INDIRECT(Riferimenti1!H49)="B",INDIRECT(Riferimenti1!J49),"")</f>
      </c>
      <c r="Q26" s="158">
        <f ca="1">IF(INDIRECT(Riferimenti1!H49)="B",INDIRECT(Riferimenti1!I49),"")</f>
      </c>
      <c r="R26" s="218">
        <f ca="1">IF(INDIRECT(Riferimenti1!H49)="B",INDIRECT(Riferimenti1!N49),"")</f>
      </c>
      <c r="S26" s="128">
        <f t="shared" si="3"/>
      </c>
      <c r="T26" s="166"/>
      <c r="U26" s="128"/>
      <c r="V26" s="228"/>
      <c r="W26" s="210"/>
      <c r="Y26" s="237">
        <f t="shared" si="4"/>
      </c>
      <c r="Z26" s="237">
        <f t="shared" si="5"/>
      </c>
    </row>
    <row r="27" spans="1:26" ht="30" customHeight="1" thickBot="1">
      <c r="A27" s="43">
        <f ca="1">INDIRECT(Riferimenti1!A51)</f>
        <v>0</v>
      </c>
      <c r="B27" s="224">
        <f ca="1">INDIRECT(Riferimenti1!B51)</f>
        <v>0</v>
      </c>
      <c r="C27" s="198">
        <f ca="1">INDIRECT(Riferimenti1!C51)</f>
        <v>0</v>
      </c>
      <c r="D27" s="199">
        <f ca="1">INDIRECT(Riferimenti1!D51)</f>
        <v>0</v>
      </c>
      <c r="E27" s="199">
        <f ca="1">INDIRECT(Riferimenti1!E51)</f>
        <v>0</v>
      </c>
      <c r="F27" s="199">
        <f ca="1">IF(INDIRECT(Riferimenti1!O51)&lt;&gt;"",INDIRECT(Riferimenti1!O51),"")</f>
      </c>
      <c r="G27" s="199">
        <f ca="1">IF(INDIRECT(Riferimenti1!P51)&lt;&gt;"",INDIRECT(Riferimenti1!P51),"")</f>
      </c>
      <c r="H27" s="199">
        <f ca="1">IF(INDIRECT(Riferimenti1!Q51)&lt;&gt;"",INDIRECT(Riferimenti1!Q51),"")</f>
      </c>
      <c r="I27" s="155">
        <f t="shared" si="0"/>
        <v>0</v>
      </c>
      <c r="J27" s="155">
        <f t="shared" si="1"/>
        <v>0</v>
      </c>
      <c r="K27" s="156">
        <f ca="1">INDIRECT(Riferimenti1!F51)</f>
        <v>0</v>
      </c>
      <c r="L27" s="153" t="e">
        <f t="shared" si="2"/>
        <v>#DIV/0!</v>
      </c>
      <c r="M27" s="173">
        <f ca="1">INDIRECT(Riferimenti1!G51)</f>
        <v>0</v>
      </c>
      <c r="N27" s="194">
        <f ca="1">INDIRECT(Riferimenti1!L51)</f>
        <v>0</v>
      </c>
      <c r="O27" s="196">
        <f ca="1">IF(INDIRECT(Riferimenti1!H51)="A",INDIRECT(Riferimenti1!K51),"")</f>
      </c>
      <c r="P27" s="156">
        <f ca="1">IF(INDIRECT(Riferimenti1!H51)="A",INDIRECT(Riferimenti1!J51),"")</f>
      </c>
      <c r="Q27" s="156">
        <f ca="1">IF(INDIRECT(Riferimenti1!H51)="A",INDIRECT(Riferimenti1!I51),"")</f>
      </c>
      <c r="R27" s="217">
        <f ca="1">IF(INDIRECT(Riferimenti1!H51)="A",INDIRECT(Riferimenti1!N51),"")</f>
      </c>
      <c r="S27" s="213">
        <f t="shared" si="3"/>
      </c>
      <c r="T27" s="164">
        <f ca="1">INDIRECT(Riferimenti1!M51)</f>
        <v>0</v>
      </c>
      <c r="U27" s="130"/>
      <c r="V27" s="227"/>
      <c r="W27" s="209"/>
      <c r="Y27" s="237">
        <f t="shared" si="4"/>
      </c>
      <c r="Z27" s="237">
        <f t="shared" si="5"/>
      </c>
    </row>
    <row r="28" spans="1:26" ht="30" customHeight="1" thickBot="1">
      <c r="A28" s="44">
        <f ca="1">IF(INDIRECT(Riferimenti1!A52)&lt;&gt;"",INDIRECT(Riferimenti1!A52),"")</f>
      </c>
      <c r="B28" s="223">
        <f ca="1">INDIRECT(Riferimenti1!B52)</f>
        <v>0</v>
      </c>
      <c r="C28" s="200">
        <f ca="1">INDIRECT(Riferimenti1!C52)</f>
        <v>0</v>
      </c>
      <c r="D28" s="201">
        <f ca="1">INDIRECT(Riferimenti1!D52)</f>
        <v>0</v>
      </c>
      <c r="E28" s="201">
        <f ca="1">INDIRECT(Riferimenti1!E52)</f>
        <v>0</v>
      </c>
      <c r="F28" s="201">
        <f ca="1">IF(INDIRECT(Riferimenti1!O52)&lt;&gt;"",INDIRECT(Riferimenti1!O52),"")</f>
      </c>
      <c r="G28" s="201">
        <f ca="1">IF(INDIRECT(Riferimenti1!P52)&lt;&gt;"",INDIRECT(Riferimenti1!P52),"")</f>
      </c>
      <c r="H28" s="201">
        <f ca="1">IF(INDIRECT(Riferimenti1!Q52)&lt;&gt;"",INDIRECT(Riferimenti1!Q52),"")</f>
      </c>
      <c r="I28" s="157">
        <f t="shared" si="0"/>
        <v>0</v>
      </c>
      <c r="J28" s="157">
        <f t="shared" si="1"/>
        <v>0</v>
      </c>
      <c r="K28" s="158">
        <f ca="1">INDIRECT(Riferimenti1!F52)</f>
        <v>0</v>
      </c>
      <c r="L28" s="154" t="e">
        <f t="shared" si="2"/>
        <v>#DIV/0!</v>
      </c>
      <c r="M28" s="174">
        <f ca="1">INDIRECT(Riferimenti1!G52)</f>
        <v>0</v>
      </c>
      <c r="N28" s="195">
        <f ca="1">INDIRECT(Riferimenti1!L52)</f>
        <v>0</v>
      </c>
      <c r="O28" s="197">
        <f ca="1">IF(INDIRECT(Riferimenti1!H51)="B",INDIRECT(Riferimenti1!K51),"")</f>
      </c>
      <c r="P28" s="158">
        <f ca="1">IF(INDIRECT(Riferimenti1!H51)="B",INDIRECT(Riferimenti1!J51),"")</f>
      </c>
      <c r="Q28" s="158">
        <f ca="1">IF(INDIRECT(Riferimenti1!H51)="B",INDIRECT(Riferimenti1!I51),"")</f>
      </c>
      <c r="R28" s="218">
        <f ca="1">IF(INDIRECT(Riferimenti1!H51)="B",INDIRECT(Riferimenti1!N51),"")</f>
      </c>
      <c r="S28" s="128">
        <f t="shared" si="3"/>
      </c>
      <c r="T28" s="166"/>
      <c r="U28" s="128"/>
      <c r="V28" s="228"/>
      <c r="W28" s="210"/>
      <c r="Y28" s="237">
        <f t="shared" si="4"/>
      </c>
      <c r="Z28" s="237">
        <f t="shared" si="5"/>
      </c>
    </row>
    <row r="29" spans="1:26" ht="30" customHeight="1" thickBot="1">
      <c r="A29" s="43">
        <f ca="1">INDIRECT(Riferimenti1!A53)</f>
        <v>0</v>
      </c>
      <c r="B29" s="224">
        <f ca="1">INDIRECT(Riferimenti1!B53)</f>
        <v>0</v>
      </c>
      <c r="C29" s="198">
        <f ca="1">INDIRECT(Riferimenti1!C53)</f>
        <v>0</v>
      </c>
      <c r="D29" s="199">
        <f ca="1">INDIRECT(Riferimenti1!D53)</f>
        <v>0</v>
      </c>
      <c r="E29" s="199">
        <f ca="1">INDIRECT(Riferimenti1!E53)</f>
        <v>0</v>
      </c>
      <c r="F29" s="199">
        <f ca="1">IF(INDIRECT(Riferimenti1!O53)&lt;&gt;"",INDIRECT(Riferimenti1!O53),"")</f>
      </c>
      <c r="G29" s="199">
        <f ca="1">IF(INDIRECT(Riferimenti1!P53)&lt;&gt;"",INDIRECT(Riferimenti1!P53),"")</f>
      </c>
      <c r="H29" s="199">
        <f ca="1">IF(INDIRECT(Riferimenti1!Q53)&lt;&gt;"",INDIRECT(Riferimenti1!Q53),"")</f>
      </c>
      <c r="I29" s="155">
        <f t="shared" si="0"/>
        <v>0</v>
      </c>
      <c r="J29" s="155">
        <f t="shared" si="1"/>
        <v>0</v>
      </c>
      <c r="K29" s="156">
        <f ca="1">INDIRECT(Riferimenti1!F53)</f>
        <v>0</v>
      </c>
      <c r="L29" s="153" t="e">
        <f t="shared" si="2"/>
        <v>#DIV/0!</v>
      </c>
      <c r="M29" s="173">
        <f ca="1">INDIRECT(Riferimenti1!G53)</f>
        <v>0</v>
      </c>
      <c r="N29" s="194">
        <f ca="1">INDIRECT(Riferimenti1!L53)</f>
        <v>0</v>
      </c>
      <c r="O29" s="196">
        <f ca="1">IF(INDIRECT(Riferimenti1!H53)="A",INDIRECT(Riferimenti1!K53),"")</f>
      </c>
      <c r="P29" s="156">
        <f ca="1">IF(INDIRECT(Riferimenti1!H53)="A",INDIRECT(Riferimenti1!J53),"")</f>
      </c>
      <c r="Q29" s="156">
        <f ca="1">IF(INDIRECT(Riferimenti1!H53)="A",INDIRECT(Riferimenti1!I53),"")</f>
      </c>
      <c r="R29" s="217">
        <f ca="1">IF(INDIRECT(Riferimenti1!H53)="A",INDIRECT(Riferimenti1!N53),"")</f>
      </c>
      <c r="S29" s="213">
        <f t="shared" si="3"/>
      </c>
      <c r="T29" s="164">
        <f ca="1">INDIRECT(Riferimenti1!M53)</f>
        <v>0</v>
      </c>
      <c r="U29" s="130"/>
      <c r="V29" s="227"/>
      <c r="W29" s="209"/>
      <c r="Y29" s="237">
        <f t="shared" si="4"/>
      </c>
      <c r="Z29" s="237">
        <f t="shared" si="5"/>
      </c>
    </row>
    <row r="30" spans="1:26" ht="30" customHeight="1" thickBot="1">
      <c r="A30" s="44">
        <f ca="1">IF(INDIRECT(Riferimenti1!A54)&lt;&gt;"",INDIRECT(Riferimenti1!A54),"")</f>
      </c>
      <c r="B30" s="223">
        <f ca="1">INDIRECT(Riferimenti1!B54)</f>
        <v>0</v>
      </c>
      <c r="C30" s="200">
        <f ca="1">INDIRECT(Riferimenti1!C54)</f>
        <v>0</v>
      </c>
      <c r="D30" s="201">
        <f ca="1">INDIRECT(Riferimenti1!D54)</f>
        <v>0</v>
      </c>
      <c r="E30" s="201">
        <f ca="1">INDIRECT(Riferimenti1!E54)</f>
        <v>0</v>
      </c>
      <c r="F30" s="201">
        <f ca="1">IF(INDIRECT(Riferimenti1!O54)&lt;&gt;"",INDIRECT(Riferimenti1!O54),"")</f>
      </c>
      <c r="G30" s="201">
        <f ca="1">IF(INDIRECT(Riferimenti1!P54)&lt;&gt;"",INDIRECT(Riferimenti1!P54),"")</f>
      </c>
      <c r="H30" s="201">
        <f ca="1">IF(INDIRECT(Riferimenti1!Q54)&lt;&gt;"",INDIRECT(Riferimenti1!Q54),"")</f>
      </c>
      <c r="I30" s="157">
        <f t="shared" si="0"/>
        <v>0</v>
      </c>
      <c r="J30" s="157">
        <f t="shared" si="1"/>
        <v>0</v>
      </c>
      <c r="K30" s="158">
        <f ca="1">INDIRECT(Riferimenti1!F54)</f>
        <v>0</v>
      </c>
      <c r="L30" s="154" t="e">
        <f t="shared" si="2"/>
        <v>#DIV/0!</v>
      </c>
      <c r="M30" s="174">
        <f ca="1">INDIRECT(Riferimenti1!G54)</f>
        <v>0</v>
      </c>
      <c r="N30" s="195">
        <f ca="1">INDIRECT(Riferimenti1!L54)</f>
        <v>0</v>
      </c>
      <c r="O30" s="197">
        <f ca="1">IF(INDIRECT(Riferimenti1!H53)="B",INDIRECT(Riferimenti1!K53),"")</f>
      </c>
      <c r="P30" s="158">
        <f ca="1">IF(INDIRECT(Riferimenti1!H53)="B",INDIRECT(Riferimenti1!J53),"")</f>
      </c>
      <c r="Q30" s="158">
        <f ca="1">IF(INDIRECT(Riferimenti1!H53)="B",INDIRECT(Riferimenti1!I53),"")</f>
      </c>
      <c r="R30" s="218">
        <f ca="1">IF(INDIRECT(Riferimenti1!H53)="B",INDIRECT(Riferimenti1!N53),"")</f>
      </c>
      <c r="S30" s="128">
        <f t="shared" si="3"/>
      </c>
      <c r="T30" s="166"/>
      <c r="U30" s="128"/>
      <c r="V30" s="228"/>
      <c r="W30" s="210"/>
      <c r="Y30" s="237">
        <f t="shared" si="4"/>
      </c>
      <c r="Z30" s="237">
        <f t="shared" si="5"/>
      </c>
    </row>
    <row r="31" spans="1:26" ht="30" customHeight="1" thickBot="1">
      <c r="A31" s="43">
        <f ca="1">INDIRECT(Riferimenti1!A55)</f>
        <v>0</v>
      </c>
      <c r="B31" s="224">
        <f ca="1">INDIRECT(Riferimenti1!B55)</f>
        <v>0</v>
      </c>
      <c r="C31" s="198">
        <f ca="1">INDIRECT(Riferimenti1!C55)</f>
        <v>0</v>
      </c>
      <c r="D31" s="199">
        <f ca="1">INDIRECT(Riferimenti1!D55)</f>
        <v>0</v>
      </c>
      <c r="E31" s="199">
        <f ca="1">INDIRECT(Riferimenti1!E55)</f>
        <v>0</v>
      </c>
      <c r="F31" s="199">
        <f ca="1">IF(INDIRECT(Riferimenti1!O55)&lt;&gt;"",INDIRECT(Riferimenti1!O55),"")</f>
      </c>
      <c r="G31" s="199">
        <f ca="1">IF(INDIRECT(Riferimenti1!P55)&lt;&gt;"",INDIRECT(Riferimenti1!P55),"")</f>
      </c>
      <c r="H31" s="199">
        <f ca="1">IF(INDIRECT(Riferimenti1!Q55)&lt;&gt;"",INDIRECT(Riferimenti1!Q55),"")</f>
      </c>
      <c r="I31" s="155">
        <f t="shared" si="0"/>
        <v>0</v>
      </c>
      <c r="J31" s="155">
        <f t="shared" si="1"/>
        <v>0</v>
      </c>
      <c r="K31" s="156">
        <f ca="1">INDIRECT(Riferimenti1!F55)</f>
        <v>0</v>
      </c>
      <c r="L31" s="153" t="e">
        <f t="shared" si="2"/>
        <v>#DIV/0!</v>
      </c>
      <c r="M31" s="173">
        <f ca="1">INDIRECT(Riferimenti1!G55)</f>
        <v>0</v>
      </c>
      <c r="N31" s="194">
        <f ca="1">INDIRECT(Riferimenti1!L55)</f>
        <v>0</v>
      </c>
      <c r="O31" s="196">
        <f ca="1">IF(INDIRECT(Riferimenti1!H55)="A",INDIRECT(Riferimenti1!K55),"")</f>
      </c>
      <c r="P31" s="156">
        <f ca="1">IF(INDIRECT(Riferimenti1!H55)="A",INDIRECT(Riferimenti1!J55),"")</f>
      </c>
      <c r="Q31" s="156">
        <f ca="1">IF(INDIRECT(Riferimenti1!H55)="A",INDIRECT(Riferimenti1!I55),"")</f>
      </c>
      <c r="R31" s="217">
        <f ca="1">IF(INDIRECT(Riferimenti1!H55)="A",INDIRECT(Riferimenti1!N55),"")</f>
      </c>
      <c r="S31" s="213">
        <f t="shared" si="3"/>
      </c>
      <c r="T31" s="164">
        <f ca="1">INDIRECT(Riferimenti1!M55)</f>
        <v>0</v>
      </c>
      <c r="U31" s="130"/>
      <c r="V31" s="227"/>
      <c r="W31" s="209"/>
      <c r="Y31" s="237">
        <f t="shared" si="4"/>
      </c>
      <c r="Z31" s="237">
        <f t="shared" si="5"/>
      </c>
    </row>
    <row r="32" spans="1:26" ht="30" customHeight="1" thickBot="1">
      <c r="A32" s="44">
        <f ca="1">IF(INDIRECT(Riferimenti1!A56)&lt;&gt;"",INDIRECT(Riferimenti1!A56),"")</f>
      </c>
      <c r="B32" s="223">
        <f ca="1">INDIRECT(Riferimenti1!B56)</f>
        <v>0</v>
      </c>
      <c r="C32" s="200">
        <f ca="1">INDIRECT(Riferimenti1!C56)</f>
        <v>0</v>
      </c>
      <c r="D32" s="201">
        <f ca="1">INDIRECT(Riferimenti1!D56)</f>
        <v>0</v>
      </c>
      <c r="E32" s="201">
        <f ca="1">INDIRECT(Riferimenti1!E56)</f>
        <v>0</v>
      </c>
      <c r="F32" s="201">
        <f ca="1">IF(INDIRECT(Riferimenti1!O56)&lt;&gt;"",INDIRECT(Riferimenti1!O56),"")</f>
      </c>
      <c r="G32" s="201">
        <f ca="1">IF(INDIRECT(Riferimenti1!P56)&lt;&gt;"",INDIRECT(Riferimenti1!P56),"")</f>
      </c>
      <c r="H32" s="201">
        <f ca="1">IF(INDIRECT(Riferimenti1!Q56)&lt;&gt;"",INDIRECT(Riferimenti1!Q56),"")</f>
      </c>
      <c r="I32" s="157">
        <f t="shared" si="0"/>
        <v>0</v>
      </c>
      <c r="J32" s="157">
        <f t="shared" si="1"/>
        <v>0</v>
      </c>
      <c r="K32" s="158">
        <f ca="1">INDIRECT(Riferimenti1!F56)</f>
        <v>0</v>
      </c>
      <c r="L32" s="154" t="e">
        <f t="shared" si="2"/>
        <v>#DIV/0!</v>
      </c>
      <c r="M32" s="174">
        <f ca="1">INDIRECT(Riferimenti1!G56)</f>
        <v>0</v>
      </c>
      <c r="N32" s="195">
        <f ca="1">INDIRECT(Riferimenti1!L56)</f>
        <v>0</v>
      </c>
      <c r="O32" s="197">
        <f ca="1">IF(INDIRECT(Riferimenti1!H55)="B",INDIRECT(Riferimenti1!K55),"")</f>
      </c>
      <c r="P32" s="158">
        <f ca="1">IF(INDIRECT(Riferimenti1!H55)="B",INDIRECT(Riferimenti1!J55),"")</f>
      </c>
      <c r="Q32" s="158">
        <f ca="1">IF(INDIRECT(Riferimenti1!H55)="B",INDIRECT(Riferimenti1!I55),"")</f>
      </c>
      <c r="R32" s="218">
        <f ca="1">IF(INDIRECT(Riferimenti1!H55)="B",INDIRECT(Riferimenti1!N55),"")</f>
      </c>
      <c r="S32" s="128">
        <f t="shared" si="3"/>
      </c>
      <c r="T32" s="166"/>
      <c r="U32" s="128"/>
      <c r="V32" s="228"/>
      <c r="W32" s="210"/>
      <c r="Y32" s="237">
        <f t="shared" si="4"/>
      </c>
      <c r="Z32" s="237">
        <f t="shared" si="5"/>
      </c>
    </row>
    <row r="33" spans="1:26" ht="30" customHeight="1" thickBot="1">
      <c r="A33" s="43">
        <f ca="1">INDIRECT(Riferimenti1!A57)</f>
        <v>0</v>
      </c>
      <c r="B33" s="224">
        <f ca="1">INDIRECT(Riferimenti1!B57)</f>
        <v>0</v>
      </c>
      <c r="C33" s="198">
        <f ca="1">INDIRECT(Riferimenti1!C57)</f>
        <v>0</v>
      </c>
      <c r="D33" s="199">
        <f ca="1">INDIRECT(Riferimenti1!D57)</f>
        <v>0</v>
      </c>
      <c r="E33" s="199">
        <f ca="1">INDIRECT(Riferimenti1!E57)</f>
        <v>0</v>
      </c>
      <c r="F33" s="199">
        <f ca="1">IF(INDIRECT(Riferimenti1!O57)&lt;&gt;"",INDIRECT(Riferimenti1!O57),"")</f>
      </c>
      <c r="G33" s="199">
        <f ca="1">IF(INDIRECT(Riferimenti1!P57)&lt;&gt;"",INDIRECT(Riferimenti1!P57),"")</f>
      </c>
      <c r="H33" s="199">
        <f ca="1">IF(INDIRECT(Riferimenti1!Q57)&lt;&gt;"",INDIRECT(Riferimenti1!Q57),"")</f>
      </c>
      <c r="I33" s="155">
        <f t="shared" si="0"/>
        <v>0</v>
      </c>
      <c r="J33" s="155">
        <f t="shared" si="1"/>
        <v>0</v>
      </c>
      <c r="K33" s="156">
        <f ca="1">INDIRECT(Riferimenti1!F57)</f>
        <v>0</v>
      </c>
      <c r="L33" s="153" t="e">
        <f t="shared" si="2"/>
        <v>#DIV/0!</v>
      </c>
      <c r="M33" s="173">
        <f ca="1">INDIRECT(Riferimenti1!G57)</f>
        <v>0</v>
      </c>
      <c r="N33" s="194">
        <f ca="1">INDIRECT(Riferimenti1!L57)</f>
        <v>0</v>
      </c>
      <c r="O33" s="196">
        <f ca="1">IF(INDIRECT(Riferimenti1!H57)="A",INDIRECT(Riferimenti1!K57),"")</f>
      </c>
      <c r="P33" s="156">
        <f ca="1">IF(INDIRECT(Riferimenti1!H57)="A",INDIRECT(Riferimenti1!J57),"")</f>
      </c>
      <c r="Q33" s="156">
        <f ca="1">IF(INDIRECT(Riferimenti1!H57)="A",INDIRECT(Riferimenti1!I57),"")</f>
      </c>
      <c r="R33" s="217">
        <f ca="1">IF(INDIRECT(Riferimenti1!H57)="A",INDIRECT(Riferimenti1!N57),"")</f>
      </c>
      <c r="S33" s="213">
        <f t="shared" si="3"/>
      </c>
      <c r="T33" s="164">
        <f ca="1">INDIRECT(Riferimenti1!M57)</f>
        <v>0</v>
      </c>
      <c r="U33" s="130"/>
      <c r="V33" s="227"/>
      <c r="W33" s="209"/>
      <c r="Y33" s="237">
        <f t="shared" si="4"/>
      </c>
      <c r="Z33" s="237">
        <f t="shared" si="5"/>
      </c>
    </row>
    <row r="34" spans="1:26" ht="30" customHeight="1" thickBot="1">
      <c r="A34" s="44">
        <f ca="1">IF(INDIRECT(Riferimenti1!A58)&lt;&gt;"",INDIRECT(Riferimenti1!A58),"")</f>
      </c>
      <c r="B34" s="223">
        <f ca="1">INDIRECT(Riferimenti1!B58)</f>
        <v>0</v>
      </c>
      <c r="C34" s="200">
        <f ca="1">INDIRECT(Riferimenti1!C58)</f>
        <v>0</v>
      </c>
      <c r="D34" s="201">
        <f ca="1">INDIRECT(Riferimenti1!D58)</f>
        <v>0</v>
      </c>
      <c r="E34" s="201">
        <f ca="1">INDIRECT(Riferimenti1!E58)</f>
        <v>0</v>
      </c>
      <c r="F34" s="201">
        <f ca="1">IF(INDIRECT(Riferimenti1!O58)&lt;&gt;"",INDIRECT(Riferimenti1!O58),"")</f>
      </c>
      <c r="G34" s="201">
        <f ca="1">IF(INDIRECT(Riferimenti1!P58)&lt;&gt;"",INDIRECT(Riferimenti1!P58),"")</f>
      </c>
      <c r="H34" s="201">
        <f ca="1">IF(INDIRECT(Riferimenti1!Q58)&lt;&gt;"",INDIRECT(Riferimenti1!Q58),"")</f>
      </c>
      <c r="I34" s="157">
        <f t="shared" si="0"/>
        <v>0</v>
      </c>
      <c r="J34" s="157">
        <f t="shared" si="1"/>
        <v>0</v>
      </c>
      <c r="K34" s="158">
        <f ca="1">INDIRECT(Riferimenti1!F58)</f>
        <v>0</v>
      </c>
      <c r="L34" s="154" t="e">
        <f t="shared" si="2"/>
        <v>#DIV/0!</v>
      </c>
      <c r="M34" s="174">
        <f ca="1">INDIRECT(Riferimenti1!G58)</f>
        <v>0</v>
      </c>
      <c r="N34" s="195">
        <f ca="1">INDIRECT(Riferimenti1!L58)</f>
        <v>0</v>
      </c>
      <c r="O34" s="197">
        <f ca="1">IF(INDIRECT(Riferimenti1!H57)="B",INDIRECT(Riferimenti1!K57),"")</f>
      </c>
      <c r="P34" s="158">
        <f ca="1">IF(INDIRECT(Riferimenti1!H57)="B",INDIRECT(Riferimenti1!J57),"")</f>
      </c>
      <c r="Q34" s="158">
        <f ca="1">IF(INDIRECT(Riferimenti1!H57)="B",INDIRECT(Riferimenti1!I57),"")</f>
      </c>
      <c r="R34" s="218">
        <f ca="1">IF(INDIRECT(Riferimenti1!H57)="B",INDIRECT(Riferimenti1!N57),"")</f>
      </c>
      <c r="S34" s="128">
        <f t="shared" si="3"/>
      </c>
      <c r="T34" s="166"/>
      <c r="U34" s="128"/>
      <c r="V34" s="228"/>
      <c r="W34" s="210"/>
      <c r="Y34" s="237">
        <f t="shared" si="4"/>
      </c>
      <c r="Z34" s="237">
        <f t="shared" si="5"/>
      </c>
    </row>
    <row r="35" spans="1:26" ht="30" customHeight="1" thickBot="1">
      <c r="A35" s="43">
        <f ca="1">INDIRECT(Riferimenti1!A59)</f>
        <v>0</v>
      </c>
      <c r="B35" s="224">
        <f ca="1">INDIRECT(Riferimenti1!B59)</f>
        <v>0</v>
      </c>
      <c r="C35" s="198">
        <f ca="1">INDIRECT(Riferimenti1!C59)</f>
        <v>0</v>
      </c>
      <c r="D35" s="199">
        <f ca="1">INDIRECT(Riferimenti1!D59)</f>
        <v>0</v>
      </c>
      <c r="E35" s="199">
        <f ca="1">INDIRECT(Riferimenti1!E59)</f>
        <v>0</v>
      </c>
      <c r="F35" s="199">
        <f ca="1">IF(INDIRECT(Riferimenti1!O59)&lt;&gt;"",INDIRECT(Riferimenti1!O59),"")</f>
      </c>
      <c r="G35" s="199">
        <f ca="1">IF(INDIRECT(Riferimenti1!P59)&lt;&gt;"",INDIRECT(Riferimenti1!P59),"")</f>
      </c>
      <c r="H35" s="199">
        <f ca="1">IF(INDIRECT(Riferimenti1!Q59)&lt;&gt;"",INDIRECT(Riferimenti1!Q59),"")</f>
      </c>
      <c r="I35" s="155">
        <f t="shared" si="0"/>
        <v>0</v>
      </c>
      <c r="J35" s="155">
        <f t="shared" si="1"/>
        <v>0</v>
      </c>
      <c r="K35" s="156">
        <f ca="1">INDIRECT(Riferimenti1!F59)</f>
        <v>0</v>
      </c>
      <c r="L35" s="153" t="e">
        <f t="shared" si="2"/>
        <v>#DIV/0!</v>
      </c>
      <c r="M35" s="173">
        <f ca="1">INDIRECT(Riferimenti1!G59)</f>
        <v>0</v>
      </c>
      <c r="N35" s="194">
        <f ca="1">INDIRECT(Riferimenti1!L59)</f>
        <v>0</v>
      </c>
      <c r="O35" s="196">
        <f ca="1">IF(INDIRECT(Riferimenti1!H59)="A",INDIRECT(Riferimenti1!K59),"")</f>
      </c>
      <c r="P35" s="156">
        <f ca="1">IF(INDIRECT(Riferimenti1!H59)="A",INDIRECT(Riferimenti1!J59),"")</f>
      </c>
      <c r="Q35" s="156">
        <f ca="1">IF(INDIRECT(Riferimenti1!H59)="A",INDIRECT(Riferimenti1!I59),"")</f>
      </c>
      <c r="R35" s="217">
        <f ca="1">IF(INDIRECT(Riferimenti1!H59)="A",INDIRECT(Riferimenti1!N59),"")</f>
      </c>
      <c r="S35" s="213">
        <f t="shared" si="3"/>
      </c>
      <c r="T35" s="164">
        <f ca="1">INDIRECT(Riferimenti1!M59)</f>
        <v>0</v>
      </c>
      <c r="U35" s="130"/>
      <c r="V35" s="227"/>
      <c r="W35" s="209"/>
      <c r="Y35" s="237">
        <f t="shared" si="4"/>
      </c>
      <c r="Z35" s="237">
        <f t="shared" si="5"/>
      </c>
    </row>
    <row r="36" spans="1:26" ht="30" customHeight="1" thickBot="1">
      <c r="A36" s="44">
        <f ca="1">IF(INDIRECT(Riferimenti1!A60)&lt;&gt;"",INDIRECT(Riferimenti1!A60),"")</f>
      </c>
      <c r="B36" s="223">
        <f ca="1">INDIRECT(Riferimenti1!B60)</f>
        <v>0</v>
      </c>
      <c r="C36" s="200">
        <f ca="1">INDIRECT(Riferimenti1!C60)</f>
        <v>0</v>
      </c>
      <c r="D36" s="201">
        <f ca="1">INDIRECT(Riferimenti1!D60)</f>
        <v>0</v>
      </c>
      <c r="E36" s="201">
        <f ca="1">INDIRECT(Riferimenti1!E60)</f>
        <v>0</v>
      </c>
      <c r="F36" s="201">
        <f ca="1">IF(INDIRECT(Riferimenti1!O60)&lt;&gt;"",INDIRECT(Riferimenti1!O60),"")</f>
      </c>
      <c r="G36" s="201">
        <f ca="1">IF(INDIRECT(Riferimenti1!P60)&lt;&gt;"",INDIRECT(Riferimenti1!P60),"")</f>
      </c>
      <c r="H36" s="201">
        <f ca="1">IF(INDIRECT(Riferimenti1!Q60)&lt;&gt;"",INDIRECT(Riferimenti1!Q60),"")</f>
      </c>
      <c r="I36" s="157">
        <f t="shared" si="0"/>
        <v>0</v>
      </c>
      <c r="J36" s="157">
        <f t="shared" si="1"/>
        <v>0</v>
      </c>
      <c r="K36" s="158">
        <f ca="1">INDIRECT(Riferimenti1!F60)</f>
        <v>0</v>
      </c>
      <c r="L36" s="154" t="e">
        <f t="shared" si="2"/>
        <v>#DIV/0!</v>
      </c>
      <c r="M36" s="174">
        <f ca="1">INDIRECT(Riferimenti1!G60)</f>
        <v>0</v>
      </c>
      <c r="N36" s="195">
        <f ca="1">INDIRECT(Riferimenti1!L60)</f>
        <v>0</v>
      </c>
      <c r="O36" s="197">
        <f ca="1">IF(INDIRECT(Riferimenti1!H59)="B",INDIRECT(Riferimenti1!K59),"")</f>
      </c>
      <c r="P36" s="158">
        <f ca="1">IF(INDIRECT(Riferimenti1!H59)="B",INDIRECT(Riferimenti1!J59),"")</f>
      </c>
      <c r="Q36" s="158">
        <f ca="1">IF(INDIRECT(Riferimenti1!H59)="B",INDIRECT(Riferimenti1!I59),"")</f>
      </c>
      <c r="R36" s="218">
        <f ca="1">IF(INDIRECT(Riferimenti1!H59)="B",INDIRECT(Riferimenti1!N59),"")</f>
      </c>
      <c r="S36" s="128">
        <f t="shared" si="3"/>
      </c>
      <c r="T36" s="166"/>
      <c r="U36" s="128"/>
      <c r="V36" s="228"/>
      <c r="W36" s="210"/>
      <c r="Y36" s="237">
        <f t="shared" si="4"/>
      </c>
      <c r="Z36" s="237">
        <f t="shared" si="5"/>
      </c>
    </row>
    <row r="37" spans="1:26" ht="30" customHeight="1" thickBot="1">
      <c r="A37" s="43">
        <f ca="1">INDIRECT(Riferimenti1!A61)</f>
        <v>0</v>
      </c>
      <c r="B37" s="224">
        <f ca="1">INDIRECT(Riferimenti1!B61)</f>
        <v>0</v>
      </c>
      <c r="C37" s="198">
        <f ca="1">INDIRECT(Riferimenti1!C61)</f>
        <v>0</v>
      </c>
      <c r="D37" s="199">
        <f ca="1">INDIRECT(Riferimenti1!D61)</f>
        <v>0</v>
      </c>
      <c r="E37" s="199">
        <f ca="1">INDIRECT(Riferimenti1!E61)</f>
        <v>0</v>
      </c>
      <c r="F37" s="199">
        <f ca="1">IF(INDIRECT(Riferimenti1!O61)&lt;&gt;"",INDIRECT(Riferimenti1!O61),"")</f>
      </c>
      <c r="G37" s="199">
        <f ca="1">IF(INDIRECT(Riferimenti1!P61)&lt;&gt;"",INDIRECT(Riferimenti1!P61),"")</f>
      </c>
      <c r="H37" s="199">
        <f ca="1">IF(INDIRECT(Riferimenti1!Q61)&lt;&gt;"",INDIRECT(Riferimenti1!Q61),"")</f>
      </c>
      <c r="I37" s="155">
        <f t="shared" si="0"/>
        <v>0</v>
      </c>
      <c r="J37" s="155">
        <f t="shared" si="1"/>
        <v>0</v>
      </c>
      <c r="K37" s="156">
        <f ca="1">INDIRECT(Riferimenti1!F61)</f>
        <v>0</v>
      </c>
      <c r="L37" s="153" t="e">
        <f t="shared" si="2"/>
        <v>#DIV/0!</v>
      </c>
      <c r="M37" s="173">
        <f ca="1">INDIRECT(Riferimenti1!G61)</f>
        <v>0</v>
      </c>
      <c r="N37" s="194">
        <f ca="1">INDIRECT(Riferimenti1!L61)</f>
        <v>0</v>
      </c>
      <c r="O37" s="196">
        <f ca="1">IF(INDIRECT(Riferimenti1!H61)="A",INDIRECT(Riferimenti1!K61),"")</f>
      </c>
      <c r="P37" s="156">
        <f ca="1">IF(INDIRECT(Riferimenti1!H61)="A",INDIRECT(Riferimenti1!J61),"")</f>
      </c>
      <c r="Q37" s="156">
        <f ca="1">IF(INDIRECT(Riferimenti1!H61)="A",INDIRECT(Riferimenti1!I61),"")</f>
      </c>
      <c r="R37" s="217">
        <f ca="1">IF(INDIRECT(Riferimenti1!H61)="A",INDIRECT(Riferimenti1!N61),"")</f>
      </c>
      <c r="S37" s="213">
        <f t="shared" si="3"/>
      </c>
      <c r="T37" s="164">
        <f ca="1">INDIRECT(Riferimenti1!M61)</f>
        <v>0</v>
      </c>
      <c r="U37" s="130"/>
      <c r="V37" s="227"/>
      <c r="W37" s="209"/>
      <c r="Y37" s="237">
        <f t="shared" si="4"/>
      </c>
      <c r="Z37" s="237">
        <f t="shared" si="5"/>
      </c>
    </row>
    <row r="38" spans="1:26" ht="30" customHeight="1" thickBot="1">
      <c r="A38" s="44">
        <f ca="1">IF(INDIRECT(Riferimenti1!A62)&lt;&gt;"",INDIRECT(Riferimenti1!A62),"")</f>
      </c>
      <c r="B38" s="223">
        <f ca="1">INDIRECT(Riferimenti1!B62)</f>
        <v>0</v>
      </c>
      <c r="C38" s="200">
        <f ca="1">INDIRECT(Riferimenti1!C62)</f>
        <v>0</v>
      </c>
      <c r="D38" s="201">
        <f ca="1">INDIRECT(Riferimenti1!D62)</f>
        <v>0</v>
      </c>
      <c r="E38" s="201">
        <f ca="1">INDIRECT(Riferimenti1!E62)</f>
        <v>0</v>
      </c>
      <c r="F38" s="201">
        <f ca="1">IF(INDIRECT(Riferimenti1!O62)&lt;&gt;"",INDIRECT(Riferimenti1!O62),"")</f>
      </c>
      <c r="G38" s="201">
        <f ca="1">IF(INDIRECT(Riferimenti1!P62)&lt;&gt;"",INDIRECT(Riferimenti1!P62),"")</f>
      </c>
      <c r="H38" s="201">
        <f ca="1">IF(INDIRECT(Riferimenti1!Q62)&lt;&gt;"",INDIRECT(Riferimenti1!Q62),"")</f>
      </c>
      <c r="I38" s="157">
        <f t="shared" si="0"/>
        <v>0</v>
      </c>
      <c r="J38" s="157">
        <f t="shared" si="1"/>
        <v>0</v>
      </c>
      <c r="K38" s="158">
        <f ca="1">INDIRECT(Riferimenti1!F62)</f>
        <v>0</v>
      </c>
      <c r="L38" s="154" t="e">
        <f t="shared" si="2"/>
        <v>#DIV/0!</v>
      </c>
      <c r="M38" s="174">
        <f ca="1">INDIRECT(Riferimenti1!G62)</f>
        <v>0</v>
      </c>
      <c r="N38" s="195">
        <f ca="1">INDIRECT(Riferimenti1!L62)</f>
        <v>0</v>
      </c>
      <c r="O38" s="197">
        <f ca="1">IF(INDIRECT(Riferimenti1!H61)="B",INDIRECT(Riferimenti1!K61),"")</f>
      </c>
      <c r="P38" s="158">
        <f ca="1">IF(INDIRECT(Riferimenti1!H61)="B",INDIRECT(Riferimenti1!J61),"")</f>
      </c>
      <c r="Q38" s="158">
        <f ca="1">IF(INDIRECT(Riferimenti1!H61)="B",INDIRECT(Riferimenti1!I61),"")</f>
      </c>
      <c r="R38" s="218">
        <f ca="1">IF(INDIRECT(Riferimenti1!H61)="B",INDIRECT(Riferimenti1!N61),"")</f>
      </c>
      <c r="S38" s="128">
        <f t="shared" si="3"/>
      </c>
      <c r="T38" s="166"/>
      <c r="U38" s="128"/>
      <c r="V38" s="228"/>
      <c r="W38" s="210"/>
      <c r="Y38" s="237">
        <f t="shared" si="4"/>
      </c>
      <c r="Z38" s="237">
        <f t="shared" si="5"/>
      </c>
    </row>
    <row r="39" spans="1:26" ht="30" customHeight="1" thickBot="1">
      <c r="A39" s="43">
        <f ca="1">INDIRECT(Riferimenti1!A63)</f>
        <v>0</v>
      </c>
      <c r="B39" s="224">
        <f ca="1">INDIRECT(Riferimenti1!B63)</f>
        <v>0</v>
      </c>
      <c r="C39" s="198">
        <f ca="1">INDIRECT(Riferimenti1!C63)</f>
        <v>0</v>
      </c>
      <c r="D39" s="199">
        <f ca="1">INDIRECT(Riferimenti1!D63)</f>
        <v>0</v>
      </c>
      <c r="E39" s="199">
        <f ca="1">INDIRECT(Riferimenti1!E63)</f>
        <v>0</v>
      </c>
      <c r="F39" s="199">
        <f ca="1">IF(INDIRECT(Riferimenti1!O63)&lt;&gt;"",INDIRECT(Riferimenti1!O63),"")</f>
      </c>
      <c r="G39" s="199">
        <f ca="1">IF(INDIRECT(Riferimenti1!P63)&lt;&gt;"",INDIRECT(Riferimenti1!P63),"")</f>
      </c>
      <c r="H39" s="199">
        <f ca="1">IF(INDIRECT(Riferimenti1!Q63)&lt;&gt;"",INDIRECT(Riferimenti1!Q63),"")</f>
      </c>
      <c r="I39" s="155">
        <f t="shared" si="0"/>
        <v>0</v>
      </c>
      <c r="J39" s="155">
        <f t="shared" si="1"/>
        <v>0</v>
      </c>
      <c r="K39" s="156">
        <f ca="1">INDIRECT(Riferimenti1!F63)</f>
        <v>0</v>
      </c>
      <c r="L39" s="153" t="e">
        <f t="shared" si="2"/>
        <v>#DIV/0!</v>
      </c>
      <c r="M39" s="173">
        <f ca="1">INDIRECT(Riferimenti1!G63)</f>
        <v>0</v>
      </c>
      <c r="N39" s="194">
        <f ca="1">INDIRECT(Riferimenti1!L63)</f>
        <v>0</v>
      </c>
      <c r="O39" s="196">
        <f ca="1">IF(INDIRECT(Riferimenti1!H63)="A",INDIRECT(Riferimenti1!K63),"")</f>
      </c>
      <c r="P39" s="156">
        <f ca="1">IF(INDIRECT(Riferimenti1!H63)="A",INDIRECT(Riferimenti1!J63),"")</f>
      </c>
      <c r="Q39" s="156">
        <f ca="1">IF(INDIRECT(Riferimenti1!H63)="A",INDIRECT(Riferimenti1!I63),"")</f>
      </c>
      <c r="R39" s="217">
        <f ca="1">IF(INDIRECT(Riferimenti1!H63)="A",INDIRECT(Riferimenti1!N63),"")</f>
      </c>
      <c r="S39" s="213">
        <f t="shared" si="3"/>
      </c>
      <c r="T39" s="164">
        <f ca="1">INDIRECT(Riferimenti1!M63)</f>
        <v>0</v>
      </c>
      <c r="U39" s="130"/>
      <c r="V39" s="227"/>
      <c r="W39" s="209"/>
      <c r="Y39" s="237">
        <f t="shared" si="4"/>
      </c>
      <c r="Z39" s="237">
        <f t="shared" si="5"/>
      </c>
    </row>
    <row r="40" spans="1:26" ht="30" customHeight="1" thickBot="1">
      <c r="A40" s="44">
        <f ca="1">IF(INDIRECT(Riferimenti1!A64)&lt;&gt;"",INDIRECT(Riferimenti1!A64),"")</f>
      </c>
      <c r="B40" s="223">
        <f ca="1">INDIRECT(Riferimenti1!B64)</f>
        <v>0</v>
      </c>
      <c r="C40" s="200">
        <f ca="1">INDIRECT(Riferimenti1!C64)</f>
        <v>0</v>
      </c>
      <c r="D40" s="201">
        <f ca="1">INDIRECT(Riferimenti1!D64)</f>
        <v>0</v>
      </c>
      <c r="E40" s="201">
        <f ca="1">INDIRECT(Riferimenti1!E64)</f>
        <v>0</v>
      </c>
      <c r="F40" s="201">
        <f ca="1">IF(INDIRECT(Riferimenti1!O64)&lt;&gt;"",INDIRECT(Riferimenti1!O64),"")</f>
      </c>
      <c r="G40" s="201">
        <f ca="1">IF(INDIRECT(Riferimenti1!P64)&lt;&gt;"",INDIRECT(Riferimenti1!P64),"")</f>
      </c>
      <c r="H40" s="201">
        <f ca="1">IF(INDIRECT(Riferimenti1!Q64)&lt;&gt;"",INDIRECT(Riferimenti1!Q64),"")</f>
      </c>
      <c r="I40" s="157">
        <f t="shared" si="0"/>
        <v>0</v>
      </c>
      <c r="J40" s="157">
        <f t="shared" si="1"/>
        <v>0</v>
      </c>
      <c r="K40" s="158">
        <f ca="1">INDIRECT(Riferimenti1!F64)</f>
        <v>0</v>
      </c>
      <c r="L40" s="154" t="e">
        <f t="shared" si="2"/>
        <v>#DIV/0!</v>
      </c>
      <c r="M40" s="174">
        <f ca="1">INDIRECT(Riferimenti1!G64)</f>
        <v>0</v>
      </c>
      <c r="N40" s="195">
        <f ca="1">INDIRECT(Riferimenti1!L64)</f>
        <v>0</v>
      </c>
      <c r="O40" s="197">
        <f ca="1">IF(INDIRECT(Riferimenti1!H63)="B",INDIRECT(Riferimenti1!K63),"")</f>
      </c>
      <c r="P40" s="158">
        <f ca="1">IF(INDIRECT(Riferimenti1!H63)="B",INDIRECT(Riferimenti1!J63),"")</f>
      </c>
      <c r="Q40" s="158">
        <f ca="1">IF(INDIRECT(Riferimenti1!H63)="B",INDIRECT(Riferimenti1!I63),"")</f>
      </c>
      <c r="R40" s="218">
        <f ca="1">IF(INDIRECT(Riferimenti1!H63)="B",INDIRECT(Riferimenti1!N63),"")</f>
      </c>
      <c r="S40" s="128">
        <f t="shared" si="3"/>
      </c>
      <c r="T40" s="166"/>
      <c r="U40" s="128"/>
      <c r="V40" s="228"/>
      <c r="W40" s="210"/>
      <c r="Y40" s="237">
        <f t="shared" si="4"/>
      </c>
      <c r="Z40" s="237">
        <f t="shared" si="5"/>
      </c>
    </row>
    <row r="41" spans="1:26" ht="30" customHeight="1" thickBot="1">
      <c r="A41" s="43">
        <f ca="1">INDIRECT(Riferimenti1!A65)</f>
        <v>0</v>
      </c>
      <c r="B41" s="224">
        <f ca="1">INDIRECT(Riferimenti1!B65)</f>
        <v>0</v>
      </c>
      <c r="C41" s="198">
        <f ca="1">INDIRECT(Riferimenti1!C65)</f>
        <v>0</v>
      </c>
      <c r="D41" s="199">
        <f ca="1">INDIRECT(Riferimenti1!D65)</f>
        <v>0</v>
      </c>
      <c r="E41" s="199">
        <f ca="1">INDIRECT(Riferimenti1!E65)</f>
        <v>0</v>
      </c>
      <c r="F41" s="199">
        <f ca="1">IF(INDIRECT(Riferimenti1!O65)&lt;&gt;"",INDIRECT(Riferimenti1!O65),"")</f>
      </c>
      <c r="G41" s="199">
        <f ca="1">IF(INDIRECT(Riferimenti1!P65)&lt;&gt;"",INDIRECT(Riferimenti1!P65),"")</f>
      </c>
      <c r="H41" s="199">
        <f ca="1">IF(INDIRECT(Riferimenti1!Q65)&lt;&gt;"",INDIRECT(Riferimenti1!Q65),"")</f>
      </c>
      <c r="I41" s="155">
        <f t="shared" si="0"/>
        <v>0</v>
      </c>
      <c r="J41" s="155">
        <f t="shared" si="1"/>
        <v>0</v>
      </c>
      <c r="K41" s="156">
        <f ca="1">INDIRECT(Riferimenti1!F65)</f>
        <v>0</v>
      </c>
      <c r="L41" s="153" t="e">
        <f t="shared" si="2"/>
        <v>#DIV/0!</v>
      </c>
      <c r="M41" s="173">
        <f ca="1">INDIRECT(Riferimenti1!G65)</f>
        <v>0</v>
      </c>
      <c r="N41" s="194">
        <f ca="1">INDIRECT(Riferimenti1!L65)</f>
        <v>0</v>
      </c>
      <c r="O41" s="196">
        <f ca="1">IF(INDIRECT(Riferimenti1!H65)="A",INDIRECT(Riferimenti1!K65),"")</f>
      </c>
      <c r="P41" s="156">
        <f ca="1">IF(INDIRECT(Riferimenti1!H65)="A",INDIRECT(Riferimenti1!J65),"")</f>
      </c>
      <c r="Q41" s="156">
        <f ca="1">IF(INDIRECT(Riferimenti1!H65)="A",INDIRECT(Riferimenti1!I65),"")</f>
      </c>
      <c r="R41" s="217">
        <f ca="1">IF(INDIRECT(Riferimenti1!H65)="A",INDIRECT(Riferimenti1!N65),"")</f>
      </c>
      <c r="S41" s="213">
        <f t="shared" si="3"/>
      </c>
      <c r="T41" s="164">
        <f ca="1">INDIRECT(Riferimenti1!M65)</f>
        <v>0</v>
      </c>
      <c r="U41" s="130"/>
      <c r="V41" s="227"/>
      <c r="W41" s="209"/>
      <c r="Y41" s="237">
        <f t="shared" si="4"/>
      </c>
      <c r="Z41" s="237">
        <f t="shared" si="5"/>
      </c>
    </row>
    <row r="42" spans="1:26" ht="30" customHeight="1" thickBot="1">
      <c r="A42" s="44">
        <f ca="1">IF(INDIRECT(Riferimenti1!A66)&lt;&gt;"",INDIRECT(Riferimenti1!A66),"")</f>
      </c>
      <c r="B42" s="223">
        <f ca="1">INDIRECT(Riferimenti1!B66)</f>
        <v>0</v>
      </c>
      <c r="C42" s="200">
        <f ca="1">INDIRECT(Riferimenti1!C66)</f>
        <v>0</v>
      </c>
      <c r="D42" s="201">
        <f ca="1">INDIRECT(Riferimenti1!D66)</f>
        <v>0</v>
      </c>
      <c r="E42" s="201">
        <f ca="1">INDIRECT(Riferimenti1!E66)</f>
        <v>0</v>
      </c>
      <c r="F42" s="201">
        <f ca="1">IF(INDIRECT(Riferimenti1!O66)&lt;&gt;"",INDIRECT(Riferimenti1!O66),"")</f>
      </c>
      <c r="G42" s="201">
        <f ca="1">IF(INDIRECT(Riferimenti1!P66)&lt;&gt;"",INDIRECT(Riferimenti1!P66),"")</f>
      </c>
      <c r="H42" s="201">
        <f ca="1">IF(INDIRECT(Riferimenti1!Q66)&lt;&gt;"",INDIRECT(Riferimenti1!Q66),"")</f>
      </c>
      <c r="I42" s="157">
        <f t="shared" si="0"/>
        <v>0</v>
      </c>
      <c r="J42" s="157">
        <f t="shared" si="1"/>
        <v>0</v>
      </c>
      <c r="K42" s="158">
        <f ca="1">INDIRECT(Riferimenti1!F66)</f>
        <v>0</v>
      </c>
      <c r="L42" s="154" t="e">
        <f t="shared" si="2"/>
        <v>#DIV/0!</v>
      </c>
      <c r="M42" s="174">
        <f ca="1">INDIRECT(Riferimenti1!G66)</f>
        <v>0</v>
      </c>
      <c r="N42" s="195">
        <f ca="1">INDIRECT(Riferimenti1!L66)</f>
        <v>0</v>
      </c>
      <c r="O42" s="197">
        <f ca="1">IF(INDIRECT(Riferimenti1!H65)="B",INDIRECT(Riferimenti1!K65),"")</f>
      </c>
      <c r="P42" s="158">
        <f ca="1">IF(INDIRECT(Riferimenti1!H65)="B",INDIRECT(Riferimenti1!J65),"")</f>
      </c>
      <c r="Q42" s="158">
        <f ca="1">IF(INDIRECT(Riferimenti1!H65)="B",INDIRECT(Riferimenti1!I65),"")</f>
      </c>
      <c r="R42" s="218">
        <f ca="1">IF(INDIRECT(Riferimenti1!H65)="B",INDIRECT(Riferimenti1!N65),"")</f>
      </c>
      <c r="S42" s="128">
        <f t="shared" si="3"/>
      </c>
      <c r="T42" s="166"/>
      <c r="U42" s="128"/>
      <c r="V42" s="228"/>
      <c r="W42" s="210"/>
      <c r="Y42" s="237">
        <f t="shared" si="4"/>
      </c>
      <c r="Z42" s="237">
        <f t="shared" si="5"/>
      </c>
    </row>
    <row r="43" spans="1:26" ht="30" customHeight="1" thickBot="1">
      <c r="A43" s="43">
        <f ca="1">INDIRECT(Riferimenti1!A67)</f>
        <v>0</v>
      </c>
      <c r="B43" s="224">
        <f ca="1">INDIRECT(Riferimenti1!B67)</f>
        <v>0</v>
      </c>
      <c r="C43" s="198">
        <f ca="1">INDIRECT(Riferimenti1!C67)</f>
        <v>0</v>
      </c>
      <c r="D43" s="199">
        <f ca="1">INDIRECT(Riferimenti1!D67)</f>
        <v>0</v>
      </c>
      <c r="E43" s="199">
        <f ca="1">INDIRECT(Riferimenti1!E67)</f>
        <v>0</v>
      </c>
      <c r="F43" s="199">
        <f ca="1">IF(INDIRECT(Riferimenti1!O67)&lt;&gt;"",INDIRECT(Riferimenti1!O67),"")</f>
      </c>
      <c r="G43" s="199">
        <f ca="1">IF(INDIRECT(Riferimenti1!P67)&lt;&gt;"",INDIRECT(Riferimenti1!P67),"")</f>
      </c>
      <c r="H43" s="199">
        <f ca="1">IF(INDIRECT(Riferimenti1!Q67)&lt;&gt;"",INDIRECT(Riferimenti1!Q67),"")</f>
      </c>
      <c r="I43" s="155">
        <f t="shared" si="0"/>
        <v>0</v>
      </c>
      <c r="J43" s="155">
        <f t="shared" si="1"/>
        <v>0</v>
      </c>
      <c r="K43" s="156">
        <f ca="1">INDIRECT(Riferimenti1!F67)</f>
        <v>0</v>
      </c>
      <c r="L43" s="153" t="e">
        <f t="shared" si="2"/>
        <v>#DIV/0!</v>
      </c>
      <c r="M43" s="173">
        <f ca="1">INDIRECT(Riferimenti1!G67)</f>
        <v>0</v>
      </c>
      <c r="N43" s="194">
        <f ca="1">INDIRECT(Riferimenti1!L67)</f>
        <v>0</v>
      </c>
      <c r="O43" s="196">
        <f ca="1">IF(INDIRECT(Riferimenti1!H67)="A",INDIRECT(Riferimenti1!K67),"")</f>
      </c>
      <c r="P43" s="156">
        <f ca="1">IF(INDIRECT(Riferimenti1!H67)="A",INDIRECT(Riferimenti1!J67),"")</f>
      </c>
      <c r="Q43" s="156">
        <f ca="1">IF(INDIRECT(Riferimenti1!H67)="A",INDIRECT(Riferimenti1!I67),"")</f>
      </c>
      <c r="R43" s="217">
        <f ca="1">IF(INDIRECT(Riferimenti1!H67)="A",INDIRECT(Riferimenti1!N67),"")</f>
      </c>
      <c r="S43" s="213">
        <f t="shared" si="3"/>
      </c>
      <c r="T43" s="164">
        <f ca="1">INDIRECT(Riferimenti1!M67)</f>
        <v>0</v>
      </c>
      <c r="U43" s="130"/>
      <c r="V43" s="227"/>
      <c r="W43" s="209"/>
      <c r="Y43" s="237">
        <f t="shared" si="4"/>
      </c>
      <c r="Z43" s="237">
        <f t="shared" si="5"/>
      </c>
    </row>
    <row r="44" spans="1:26" ht="30" customHeight="1" thickBot="1">
      <c r="A44" s="44">
        <f ca="1">IF(INDIRECT(Riferimenti1!A68)&lt;&gt;"",INDIRECT(Riferimenti1!A68),"")</f>
      </c>
      <c r="B44" s="223">
        <f ca="1">INDIRECT(Riferimenti1!B68)</f>
        <v>0</v>
      </c>
      <c r="C44" s="200">
        <f ca="1">INDIRECT(Riferimenti1!C68)</f>
        <v>0</v>
      </c>
      <c r="D44" s="201">
        <f ca="1">INDIRECT(Riferimenti1!D68)</f>
        <v>0</v>
      </c>
      <c r="E44" s="201">
        <f ca="1">INDIRECT(Riferimenti1!E68)</f>
        <v>0</v>
      </c>
      <c r="F44" s="201">
        <f ca="1">IF(INDIRECT(Riferimenti1!O68)&lt;&gt;"",INDIRECT(Riferimenti1!O68),"")</f>
      </c>
      <c r="G44" s="201">
        <f ca="1">IF(INDIRECT(Riferimenti1!P68)&lt;&gt;"",INDIRECT(Riferimenti1!P68),"")</f>
      </c>
      <c r="H44" s="201">
        <f ca="1">IF(INDIRECT(Riferimenti1!Q68)&lt;&gt;"",INDIRECT(Riferimenti1!Q68),"")</f>
      </c>
      <c r="I44" s="157">
        <f t="shared" si="0"/>
        <v>0</v>
      </c>
      <c r="J44" s="157">
        <f t="shared" si="1"/>
        <v>0</v>
      </c>
      <c r="K44" s="158">
        <f ca="1">INDIRECT(Riferimenti1!F68)</f>
        <v>0</v>
      </c>
      <c r="L44" s="154" t="e">
        <f t="shared" si="2"/>
        <v>#DIV/0!</v>
      </c>
      <c r="M44" s="174">
        <f ca="1">INDIRECT(Riferimenti1!G68)</f>
        <v>0</v>
      </c>
      <c r="N44" s="195">
        <f ca="1">INDIRECT(Riferimenti1!L68)</f>
        <v>0</v>
      </c>
      <c r="O44" s="197">
        <f ca="1">IF(INDIRECT(Riferimenti1!H67)="B",INDIRECT(Riferimenti1!K67),"")</f>
      </c>
      <c r="P44" s="158">
        <f ca="1">IF(INDIRECT(Riferimenti1!H67)="B",INDIRECT(Riferimenti1!J67),"")</f>
      </c>
      <c r="Q44" s="158">
        <f ca="1">IF(INDIRECT(Riferimenti1!H67)="B",INDIRECT(Riferimenti1!I67),"")</f>
      </c>
      <c r="R44" s="218">
        <f ca="1">IF(INDIRECT(Riferimenti1!H67)="B",INDIRECT(Riferimenti1!N67),"")</f>
      </c>
      <c r="S44" s="128">
        <f t="shared" si="3"/>
      </c>
      <c r="T44" s="166"/>
      <c r="U44" s="128"/>
      <c r="V44" s="228"/>
      <c r="W44" s="210"/>
      <c r="Y44" s="237">
        <f t="shared" si="4"/>
      </c>
      <c r="Z44" s="237">
        <f t="shared" si="5"/>
      </c>
    </row>
    <row r="45" spans="1:26" ht="30" customHeight="1" thickBot="1">
      <c r="A45" s="43">
        <f ca="1">INDIRECT(Riferimenti1!A69)</f>
        <v>0</v>
      </c>
      <c r="B45" s="224">
        <f ca="1">INDIRECT(Riferimenti1!B69)</f>
        <v>0</v>
      </c>
      <c r="C45" s="198">
        <f ca="1">INDIRECT(Riferimenti1!C69)</f>
        <v>0</v>
      </c>
      <c r="D45" s="199">
        <f ca="1">INDIRECT(Riferimenti1!D69)</f>
        <v>0</v>
      </c>
      <c r="E45" s="199">
        <f ca="1">INDIRECT(Riferimenti1!E69)</f>
        <v>0</v>
      </c>
      <c r="F45" s="199">
        <f ca="1">IF(INDIRECT(Riferimenti1!O69)&lt;&gt;"",INDIRECT(Riferimenti1!O69),"")</f>
      </c>
      <c r="G45" s="199">
        <f ca="1">IF(INDIRECT(Riferimenti1!P69)&lt;&gt;"",INDIRECT(Riferimenti1!P69),"")</f>
      </c>
      <c r="H45" s="199">
        <f ca="1">IF(INDIRECT(Riferimenti1!Q69)&lt;&gt;"",INDIRECT(Riferimenti1!Q69),"")</f>
      </c>
      <c r="I45" s="155">
        <f t="shared" si="0"/>
        <v>0</v>
      </c>
      <c r="J45" s="155">
        <f t="shared" si="1"/>
        <v>0</v>
      </c>
      <c r="K45" s="156">
        <f ca="1">INDIRECT(Riferimenti1!F69)</f>
        <v>0</v>
      </c>
      <c r="L45" s="153" t="e">
        <f t="shared" si="2"/>
        <v>#DIV/0!</v>
      </c>
      <c r="M45" s="173">
        <f ca="1">INDIRECT(Riferimenti1!G69)</f>
        <v>0</v>
      </c>
      <c r="N45" s="194">
        <f ca="1">INDIRECT(Riferimenti1!L69)</f>
        <v>0</v>
      </c>
      <c r="O45" s="196">
        <f ca="1">IF(INDIRECT(Riferimenti1!H69)="A",INDIRECT(Riferimenti1!K69),"")</f>
      </c>
      <c r="P45" s="156">
        <f ca="1">IF(INDIRECT(Riferimenti1!H69)="A",INDIRECT(Riferimenti1!J69),"")</f>
      </c>
      <c r="Q45" s="156">
        <f ca="1">IF(INDIRECT(Riferimenti1!H69)="A",INDIRECT(Riferimenti1!I69),"")</f>
      </c>
      <c r="R45" s="217">
        <f ca="1">IF(INDIRECT(Riferimenti1!H69)="A",INDIRECT(Riferimenti1!N69),"")</f>
      </c>
      <c r="S45" s="213">
        <f t="shared" si="3"/>
      </c>
      <c r="T45" s="164">
        <f ca="1">INDIRECT(Riferimenti1!M69)</f>
        <v>0</v>
      </c>
      <c r="U45" s="130"/>
      <c r="V45" s="227"/>
      <c r="W45" s="209"/>
      <c r="Y45" s="237">
        <f t="shared" si="4"/>
      </c>
      <c r="Z45" s="237">
        <f t="shared" si="5"/>
      </c>
    </row>
    <row r="46" spans="1:26" ht="30" customHeight="1" thickBot="1">
      <c r="A46" s="44">
        <f ca="1">IF(INDIRECT(Riferimenti1!A70)&lt;&gt;"",INDIRECT(Riferimenti1!A70),"")</f>
      </c>
      <c r="B46" s="223">
        <f ca="1">INDIRECT(Riferimenti1!B70)</f>
        <v>0</v>
      </c>
      <c r="C46" s="200">
        <f ca="1">INDIRECT(Riferimenti1!C70)</f>
        <v>0</v>
      </c>
      <c r="D46" s="201">
        <f ca="1">INDIRECT(Riferimenti1!D70)</f>
        <v>0</v>
      </c>
      <c r="E46" s="201">
        <f ca="1">INDIRECT(Riferimenti1!E70)</f>
        <v>0</v>
      </c>
      <c r="F46" s="201">
        <f ca="1">IF(INDIRECT(Riferimenti1!O70)&lt;&gt;"",INDIRECT(Riferimenti1!O70),"")</f>
      </c>
      <c r="G46" s="201">
        <f ca="1">IF(INDIRECT(Riferimenti1!P70)&lt;&gt;"",INDIRECT(Riferimenti1!P70),"")</f>
      </c>
      <c r="H46" s="201">
        <f ca="1">IF(INDIRECT(Riferimenti1!Q70)&lt;&gt;"",INDIRECT(Riferimenti1!Q70),"")</f>
      </c>
      <c r="I46" s="157">
        <f t="shared" si="0"/>
        <v>0</v>
      </c>
      <c r="J46" s="157">
        <f t="shared" si="1"/>
        <v>0</v>
      </c>
      <c r="K46" s="158">
        <f ca="1">INDIRECT(Riferimenti1!F70)</f>
        <v>0</v>
      </c>
      <c r="L46" s="154" t="e">
        <f t="shared" si="2"/>
        <v>#DIV/0!</v>
      </c>
      <c r="M46" s="174">
        <f ca="1">INDIRECT(Riferimenti1!G70)</f>
        <v>0</v>
      </c>
      <c r="N46" s="195">
        <f ca="1">INDIRECT(Riferimenti1!L70)</f>
        <v>0</v>
      </c>
      <c r="O46" s="197">
        <f ca="1">IF(INDIRECT(Riferimenti1!H69)="B",INDIRECT(Riferimenti1!K69),"")</f>
      </c>
      <c r="P46" s="158">
        <f ca="1">IF(INDIRECT(Riferimenti1!H69)="B",INDIRECT(Riferimenti1!J69),"")</f>
      </c>
      <c r="Q46" s="158">
        <f ca="1">IF(INDIRECT(Riferimenti1!H69)="B",INDIRECT(Riferimenti1!I69),"")</f>
      </c>
      <c r="R46" s="218">
        <f ca="1">IF(INDIRECT(Riferimenti1!H69)="B",INDIRECT(Riferimenti1!N69),"")</f>
      </c>
      <c r="S46" s="128">
        <f t="shared" si="3"/>
      </c>
      <c r="T46" s="166"/>
      <c r="U46" s="128"/>
      <c r="V46" s="228"/>
      <c r="W46" s="210"/>
      <c r="Y46" s="237">
        <f t="shared" si="4"/>
      </c>
      <c r="Z46" s="237">
        <f t="shared" si="5"/>
      </c>
    </row>
    <row r="47" spans="1:26" ht="30" customHeight="1" thickBot="1">
      <c r="A47" s="43">
        <f ca="1">INDIRECT(Riferimenti1!A71)</f>
        <v>0</v>
      </c>
      <c r="B47" s="224">
        <f ca="1">INDIRECT(Riferimenti1!B71)</f>
        <v>0</v>
      </c>
      <c r="C47" s="198">
        <f ca="1">INDIRECT(Riferimenti1!C71)</f>
        <v>0</v>
      </c>
      <c r="D47" s="199">
        <f ca="1">INDIRECT(Riferimenti1!D71)</f>
        <v>0</v>
      </c>
      <c r="E47" s="199">
        <f ca="1">INDIRECT(Riferimenti1!E71)</f>
        <v>0</v>
      </c>
      <c r="F47" s="199">
        <f ca="1">IF(INDIRECT(Riferimenti1!O71)&lt;&gt;"",INDIRECT(Riferimenti1!O71),"")</f>
      </c>
      <c r="G47" s="199">
        <f ca="1">IF(INDIRECT(Riferimenti1!P71)&lt;&gt;"",INDIRECT(Riferimenti1!P71),"")</f>
      </c>
      <c r="H47" s="199">
        <f ca="1">IF(INDIRECT(Riferimenti1!Q71)&lt;&gt;"",INDIRECT(Riferimenti1!Q71),"")</f>
      </c>
      <c r="I47" s="155">
        <f t="shared" si="0"/>
        <v>0</v>
      </c>
      <c r="J47" s="155">
        <f t="shared" si="1"/>
        <v>0</v>
      </c>
      <c r="K47" s="156">
        <f ca="1">INDIRECT(Riferimenti1!F71)</f>
        <v>0</v>
      </c>
      <c r="L47" s="153" t="e">
        <f t="shared" si="2"/>
        <v>#DIV/0!</v>
      </c>
      <c r="M47" s="173">
        <f ca="1">INDIRECT(Riferimenti1!G71)</f>
        <v>0</v>
      </c>
      <c r="N47" s="194">
        <f ca="1">INDIRECT(Riferimenti1!L71)</f>
        <v>0</v>
      </c>
      <c r="O47" s="196">
        <f ca="1">IF(INDIRECT(Riferimenti1!H71)="A",INDIRECT(Riferimenti1!K71),"")</f>
      </c>
      <c r="P47" s="156">
        <f ca="1">IF(INDIRECT(Riferimenti1!H71)="A",INDIRECT(Riferimenti1!J71),"")</f>
      </c>
      <c r="Q47" s="156">
        <f ca="1">IF(INDIRECT(Riferimenti1!H71)="A",INDIRECT(Riferimenti1!I71),"")</f>
      </c>
      <c r="R47" s="217">
        <f ca="1">IF(INDIRECT(Riferimenti1!H71)="A",INDIRECT(Riferimenti1!N71),"")</f>
      </c>
      <c r="S47" s="213">
        <f t="shared" si="3"/>
      </c>
      <c r="T47" s="164">
        <f ca="1">INDIRECT(Riferimenti1!M71)</f>
        <v>0</v>
      </c>
      <c r="U47" s="130"/>
      <c r="V47" s="227"/>
      <c r="W47" s="209"/>
      <c r="Y47" s="237">
        <f t="shared" si="4"/>
      </c>
      <c r="Z47" s="237">
        <f t="shared" si="5"/>
      </c>
    </row>
    <row r="48" spans="1:26" ht="30" customHeight="1" thickBot="1">
      <c r="A48" s="44">
        <f ca="1">IF(INDIRECT(Riferimenti1!A72)&lt;&gt;"",INDIRECT(Riferimenti1!A72),"")</f>
      </c>
      <c r="B48" s="223">
        <f ca="1">INDIRECT(Riferimenti1!B72)</f>
        <v>0</v>
      </c>
      <c r="C48" s="200">
        <f ca="1">INDIRECT(Riferimenti1!C72)</f>
        <v>0</v>
      </c>
      <c r="D48" s="201">
        <f ca="1">INDIRECT(Riferimenti1!D72)</f>
        <v>0</v>
      </c>
      <c r="E48" s="201">
        <f ca="1">INDIRECT(Riferimenti1!E72)</f>
        <v>0</v>
      </c>
      <c r="F48" s="201">
        <f ca="1">IF(INDIRECT(Riferimenti1!O72)&lt;&gt;"",INDIRECT(Riferimenti1!O72),"")</f>
      </c>
      <c r="G48" s="201">
        <f ca="1">IF(INDIRECT(Riferimenti1!P72)&lt;&gt;"",INDIRECT(Riferimenti1!P72),"")</f>
      </c>
      <c r="H48" s="201">
        <f ca="1">IF(INDIRECT(Riferimenti1!Q72)&lt;&gt;"",INDIRECT(Riferimenti1!Q72),"")</f>
      </c>
      <c r="I48" s="157">
        <f t="shared" si="0"/>
        <v>0</v>
      </c>
      <c r="J48" s="157">
        <f t="shared" si="1"/>
        <v>0</v>
      </c>
      <c r="K48" s="158">
        <f ca="1">INDIRECT(Riferimenti1!F72)</f>
        <v>0</v>
      </c>
      <c r="L48" s="154" t="e">
        <f t="shared" si="2"/>
        <v>#DIV/0!</v>
      </c>
      <c r="M48" s="174">
        <f ca="1">INDIRECT(Riferimenti1!G72)</f>
        <v>0</v>
      </c>
      <c r="N48" s="195">
        <f ca="1">INDIRECT(Riferimenti1!L72)</f>
        <v>0</v>
      </c>
      <c r="O48" s="197">
        <f ca="1">IF(INDIRECT(Riferimenti1!H71)="B",INDIRECT(Riferimenti1!K71),"")</f>
      </c>
      <c r="P48" s="158">
        <f ca="1">IF(INDIRECT(Riferimenti1!H71)="B",INDIRECT(Riferimenti1!J71),"")</f>
      </c>
      <c r="Q48" s="158">
        <f ca="1">IF(INDIRECT(Riferimenti1!H71)="B",INDIRECT(Riferimenti1!I71),"")</f>
      </c>
      <c r="R48" s="218">
        <f ca="1">IF(INDIRECT(Riferimenti1!H71)="B",INDIRECT(Riferimenti1!N71),"")</f>
      </c>
      <c r="S48" s="128">
        <f t="shared" si="3"/>
      </c>
      <c r="T48" s="166"/>
      <c r="U48" s="128"/>
      <c r="V48" s="228"/>
      <c r="W48" s="210"/>
      <c r="Y48" s="237">
        <f t="shared" si="4"/>
      </c>
      <c r="Z48" s="237">
        <f t="shared" si="5"/>
      </c>
    </row>
    <row r="49" spans="1:26" ht="30" customHeight="1" thickBot="1">
      <c r="A49" s="43">
        <f ca="1">INDIRECT(Riferimenti1!A73)</f>
        <v>0</v>
      </c>
      <c r="B49" s="222">
        <f ca="1">INDIRECT(Riferimenti1!B73)</f>
        <v>0</v>
      </c>
      <c r="C49" s="198">
        <f ca="1">INDIRECT(Riferimenti1!C73)</f>
        <v>0</v>
      </c>
      <c r="D49" s="199">
        <f ca="1">INDIRECT(Riferimenti1!D73)</f>
        <v>0</v>
      </c>
      <c r="E49" s="199">
        <f ca="1">INDIRECT(Riferimenti1!E73)</f>
        <v>0</v>
      </c>
      <c r="F49" s="199">
        <f ca="1">IF(INDIRECT(Riferimenti1!O73)&lt;&gt;"",INDIRECT(Riferimenti1!O73),"")</f>
      </c>
      <c r="G49" s="199">
        <f ca="1">IF(INDIRECT(Riferimenti1!P73)&lt;&gt;"",INDIRECT(Riferimenti1!P73),"")</f>
      </c>
      <c r="H49" s="199">
        <f ca="1">IF(INDIRECT(Riferimenti1!Q73)&lt;&gt;"",INDIRECT(Riferimenti1!Q73),"")</f>
      </c>
      <c r="I49" s="155">
        <f t="shared" si="0"/>
        <v>0</v>
      </c>
      <c r="J49" s="155">
        <f t="shared" si="1"/>
        <v>0</v>
      </c>
      <c r="K49" s="156">
        <f ca="1">INDIRECT(Riferimenti1!F73)</f>
        <v>0</v>
      </c>
      <c r="L49" s="153" t="e">
        <f t="shared" si="2"/>
        <v>#DIV/0!</v>
      </c>
      <c r="M49" s="173">
        <f ca="1">INDIRECT(Riferimenti1!G73)</f>
        <v>0</v>
      </c>
      <c r="N49" s="194">
        <f ca="1">INDIRECT(Riferimenti1!L73)</f>
        <v>0</v>
      </c>
      <c r="O49" s="196">
        <f ca="1">IF(INDIRECT(Riferimenti1!H73)="A",INDIRECT(Riferimenti1!K73),"")</f>
      </c>
      <c r="P49" s="156">
        <f ca="1">IF(INDIRECT(Riferimenti1!H73)="A",INDIRECT(Riferimenti1!J73),"")</f>
      </c>
      <c r="Q49" s="156">
        <f ca="1">IF(INDIRECT(Riferimenti1!H73)="A",INDIRECT(Riferimenti1!I73),"")</f>
      </c>
      <c r="R49" s="217">
        <f ca="1">IF(INDIRECT(Riferimenti1!H73)="A",INDIRECT(Riferimenti1!N73),"")</f>
      </c>
      <c r="S49" s="213">
        <f t="shared" si="3"/>
      </c>
      <c r="T49" s="164">
        <f ca="1">INDIRECT(Riferimenti1!M73)</f>
        <v>0</v>
      </c>
      <c r="U49" s="130"/>
      <c r="V49" s="227"/>
      <c r="W49" s="209"/>
      <c r="Y49" s="237">
        <f t="shared" si="4"/>
      </c>
      <c r="Z49" s="237">
        <f t="shared" si="5"/>
      </c>
    </row>
    <row r="50" spans="1:26" ht="30" customHeight="1" thickBot="1">
      <c r="A50" s="44">
        <f ca="1">IF(INDIRECT(Riferimenti1!A74)&lt;&gt;"",INDIRECT(Riferimenti1!A74),"")</f>
      </c>
      <c r="B50" s="223">
        <f ca="1">INDIRECT(Riferimenti1!B74)</f>
        <v>0</v>
      </c>
      <c r="C50" s="200">
        <f ca="1">INDIRECT(Riferimenti1!C74)</f>
        <v>0</v>
      </c>
      <c r="D50" s="201">
        <f ca="1">INDIRECT(Riferimenti1!D74)</f>
        <v>0</v>
      </c>
      <c r="E50" s="201">
        <f ca="1">INDIRECT(Riferimenti1!E74)</f>
        <v>0</v>
      </c>
      <c r="F50" s="201">
        <f ca="1">IF(INDIRECT(Riferimenti1!O74)&lt;&gt;"",INDIRECT(Riferimenti1!O74),"")</f>
      </c>
      <c r="G50" s="201">
        <f ca="1">IF(INDIRECT(Riferimenti1!P74)&lt;&gt;"",INDIRECT(Riferimenti1!P74),"")</f>
      </c>
      <c r="H50" s="201">
        <f ca="1">IF(INDIRECT(Riferimenti1!Q74)&lt;&gt;"",INDIRECT(Riferimenti1!Q74),"")</f>
      </c>
      <c r="I50" s="157">
        <f t="shared" si="0"/>
        <v>0</v>
      </c>
      <c r="J50" s="157">
        <f t="shared" si="1"/>
        <v>0</v>
      </c>
      <c r="K50" s="158">
        <f ca="1">INDIRECT(Riferimenti1!F74)</f>
        <v>0</v>
      </c>
      <c r="L50" s="154" t="e">
        <f t="shared" si="2"/>
        <v>#DIV/0!</v>
      </c>
      <c r="M50" s="174">
        <f ca="1">INDIRECT(Riferimenti1!G74)</f>
        <v>0</v>
      </c>
      <c r="N50" s="214">
        <f ca="1">INDIRECT(Riferimenti1!L74)</f>
        <v>0</v>
      </c>
      <c r="O50" s="197">
        <f ca="1">IF(INDIRECT(Riferimenti1!H73)="B",INDIRECT(Riferimenti1!K73),"")</f>
      </c>
      <c r="P50" s="158">
        <f ca="1">IF(INDIRECT(Riferimenti1!H73)="B",INDIRECT(Riferimenti1!J73),"")</f>
      </c>
      <c r="Q50" s="158">
        <f ca="1">IF(INDIRECT(Riferimenti1!H73)="B",INDIRECT(Riferimenti1!I73),"")</f>
      </c>
      <c r="R50" s="218">
        <f ca="1">IF(INDIRECT(Riferimenti1!H73)="B",INDIRECT(Riferimenti1!N73),"")</f>
      </c>
      <c r="S50" s="128">
        <f t="shared" si="3"/>
      </c>
      <c r="T50" s="166"/>
      <c r="U50" s="128"/>
      <c r="V50" s="228"/>
      <c r="W50" s="210"/>
      <c r="Y50" s="237">
        <f t="shared" si="4"/>
      </c>
      <c r="Z50" s="237">
        <f t="shared" si="5"/>
      </c>
    </row>
    <row r="51" spans="1:25" ht="30" customHeight="1">
      <c r="A51" s="151"/>
      <c r="B51" s="92"/>
      <c r="V51" s="230"/>
      <c r="W51" s="50"/>
      <c r="Y51" s="99"/>
    </row>
    <row r="52" spans="1:25" ht="30" customHeight="1">
      <c r="A52" s="151"/>
      <c r="B52" s="92"/>
      <c r="V52" s="230"/>
      <c r="W52" s="50"/>
      <c r="Y52" s="99"/>
    </row>
    <row r="53" spans="1:25" ht="30" customHeight="1">
      <c r="A53" s="151"/>
      <c r="B53" s="92"/>
      <c r="V53" s="230"/>
      <c r="W53" s="50"/>
      <c r="Y53" s="99"/>
    </row>
    <row r="54" spans="1:25" ht="30" customHeight="1">
      <c r="A54" s="151"/>
      <c r="B54" s="92"/>
      <c r="V54" s="230"/>
      <c r="W54" s="50"/>
      <c r="Y54" s="99"/>
    </row>
    <row r="55" spans="1:25" ht="30" customHeight="1">
      <c r="A55" s="151"/>
      <c r="B55" s="92"/>
      <c r="V55" s="230"/>
      <c r="W55" s="50"/>
      <c r="Y55" s="99"/>
    </row>
    <row r="56" spans="1:25" ht="30" customHeight="1">
      <c r="A56" s="151"/>
      <c r="B56" s="92"/>
      <c r="V56" s="230"/>
      <c r="W56" s="50"/>
      <c r="Y56" s="99"/>
    </row>
    <row r="57" spans="1:25" ht="30" customHeight="1">
      <c r="A57" s="151"/>
      <c r="B57" s="92"/>
      <c r="V57" s="230"/>
      <c r="W57" s="50"/>
      <c r="Y57" s="99"/>
    </row>
    <row r="58" spans="1:25" ht="30" customHeight="1">
      <c r="A58" s="151"/>
      <c r="B58" s="92"/>
      <c r="V58" s="230"/>
      <c r="W58" s="50"/>
      <c r="Y58" s="99"/>
    </row>
    <row r="59" spans="1:25" ht="30" customHeight="1">
      <c r="A59" s="151"/>
      <c r="B59" s="92"/>
      <c r="V59" s="230"/>
      <c r="W59" s="50"/>
      <c r="Y59" s="99"/>
    </row>
    <row r="60" spans="1:25" ht="30" customHeight="1">
      <c r="A60" s="151"/>
      <c r="B60" s="92"/>
      <c r="V60" s="230"/>
      <c r="W60" s="50"/>
      <c r="Y60" s="99"/>
    </row>
    <row r="61" spans="1:25" ht="30" customHeight="1">
      <c r="A61" s="151"/>
      <c r="B61" s="92"/>
      <c r="V61" s="230"/>
      <c r="W61" s="50"/>
      <c r="Y61" s="99"/>
    </row>
    <row r="62" spans="1:25" ht="30" customHeight="1">
      <c r="A62" s="151"/>
      <c r="B62" s="92"/>
      <c r="V62" s="230"/>
      <c r="W62" s="50"/>
      <c r="Y62" s="99"/>
    </row>
    <row r="63" spans="1:25" ht="30" customHeight="1">
      <c r="A63" s="151"/>
      <c r="B63" s="92"/>
      <c r="V63" s="230"/>
      <c r="W63" s="50"/>
      <c r="Y63" s="99"/>
    </row>
    <row r="64" spans="1:25" ht="30" customHeight="1">
      <c r="A64" s="151"/>
      <c r="B64" s="92"/>
      <c r="V64" s="230"/>
      <c r="W64" s="50"/>
      <c r="Y64" s="99"/>
    </row>
    <row r="65" spans="1:25" ht="30" customHeight="1">
      <c r="A65" s="151"/>
      <c r="B65" s="92"/>
      <c r="V65" s="230"/>
      <c r="W65" s="50"/>
      <c r="Y65" s="99"/>
    </row>
    <row r="66" spans="1:25" ht="30" customHeight="1">
      <c r="A66" s="151"/>
      <c r="B66" s="92"/>
      <c r="V66" s="230"/>
      <c r="W66" s="50"/>
      <c r="Y66" s="99"/>
    </row>
    <row r="67" spans="1:25" ht="30" customHeight="1">
      <c r="A67" s="151"/>
      <c r="B67" s="92"/>
      <c r="V67" s="230"/>
      <c r="W67" s="50"/>
      <c r="Y67" s="99"/>
    </row>
    <row r="68" spans="1:25" ht="30" customHeight="1">
      <c r="A68" s="151"/>
      <c r="B68" s="92"/>
      <c r="V68" s="230"/>
      <c r="W68" s="50"/>
      <c r="Y68" s="99"/>
    </row>
    <row r="69" spans="1:25" ht="30" customHeight="1">
      <c r="A69" s="151"/>
      <c r="B69" s="92"/>
      <c r="V69" s="230"/>
      <c r="W69" s="50"/>
      <c r="Y69" s="99"/>
    </row>
    <row r="70" spans="1:25" ht="30" customHeight="1">
      <c r="A70" s="151"/>
      <c r="B70" s="92"/>
      <c r="V70" s="230"/>
      <c r="W70" s="50"/>
      <c r="Y70" s="99"/>
    </row>
    <row r="71" spans="1:25" ht="30" customHeight="1">
      <c r="A71" s="151"/>
      <c r="B71" s="92"/>
      <c r="V71" s="230"/>
      <c r="W71" s="50"/>
      <c r="Y71" s="99"/>
    </row>
    <row r="72" spans="1:25" ht="30" customHeight="1">
      <c r="A72" s="151"/>
      <c r="B72" s="92"/>
      <c r="V72" s="230"/>
      <c r="W72" s="50"/>
      <c r="Y72" s="99"/>
    </row>
    <row r="73" spans="1:25" ht="30" customHeight="1">
      <c r="A73" s="151"/>
      <c r="B73" s="92"/>
      <c r="V73" s="230"/>
      <c r="W73" s="50"/>
      <c r="Y73" s="99"/>
    </row>
    <row r="74" spans="1:25" ht="30" customHeight="1">
      <c r="A74" s="151"/>
      <c r="B74" s="92"/>
      <c r="V74" s="230"/>
      <c r="W74" s="50"/>
      <c r="Y74" s="99"/>
    </row>
    <row r="75" spans="1:25" ht="30" customHeight="1">
      <c r="A75" s="151"/>
      <c r="B75" s="92"/>
      <c r="V75" s="230"/>
      <c r="W75" s="50"/>
      <c r="Y75" s="99"/>
    </row>
    <row r="76" spans="1:25" ht="30" customHeight="1">
      <c r="A76" s="151"/>
      <c r="B76" s="92"/>
      <c r="V76" s="230"/>
      <c r="W76" s="50"/>
      <c r="Y76" s="99"/>
    </row>
    <row r="77" spans="1:25" ht="30" customHeight="1">
      <c r="A77" s="151"/>
      <c r="B77" s="92"/>
      <c r="V77" s="230"/>
      <c r="W77" s="50"/>
      <c r="Y77" s="99"/>
    </row>
    <row r="78" spans="1:25" ht="30" customHeight="1">
      <c r="A78" s="151"/>
      <c r="B78" s="92"/>
      <c r="V78" s="230"/>
      <c r="W78" s="50"/>
      <c r="Y78" s="99"/>
    </row>
    <row r="79" spans="1:25" ht="30" customHeight="1">
      <c r="A79" s="151"/>
      <c r="B79" s="50"/>
      <c r="V79" s="230"/>
      <c r="W79" s="50"/>
      <c r="Y79" s="99"/>
    </row>
    <row r="80" spans="1:25" ht="30" customHeight="1">
      <c r="A80" s="151"/>
      <c r="B80" s="50"/>
      <c r="V80" s="230"/>
      <c r="W80" s="50"/>
      <c r="Y80" s="99"/>
    </row>
    <row r="81" spans="1:25" ht="30" customHeight="1">
      <c r="A81" s="151"/>
      <c r="B81" s="50"/>
      <c r="V81" s="230"/>
      <c r="W81" s="50"/>
      <c r="Y81" s="99"/>
    </row>
    <row r="82" spans="1:25" ht="30" customHeight="1">
      <c r="A82" s="151"/>
      <c r="B82" s="50"/>
      <c r="V82" s="230"/>
      <c r="W82" s="50"/>
      <c r="Y82" s="99"/>
    </row>
    <row r="83" spans="1:25" ht="30" customHeight="1">
      <c r="A83" s="151"/>
      <c r="B83" s="50"/>
      <c r="V83" s="230"/>
      <c r="W83" s="50"/>
      <c r="Y83" s="99"/>
    </row>
    <row r="84" spans="1:25" ht="30" customHeight="1">
      <c r="A84" s="151"/>
      <c r="B84" s="50"/>
      <c r="V84" s="230"/>
      <c r="W84" s="50"/>
      <c r="Y84" s="99"/>
    </row>
    <row r="85" spans="1:25" ht="30" customHeight="1">
      <c r="A85" s="151"/>
      <c r="B85" s="50"/>
      <c r="V85" s="230"/>
      <c r="W85" s="50"/>
      <c r="Y85" s="99"/>
    </row>
    <row r="86" spans="1:25" ht="30" customHeight="1">
      <c r="A86" s="151"/>
      <c r="B86" s="50"/>
      <c r="V86" s="230"/>
      <c r="W86" s="50"/>
      <c r="Y86" s="99"/>
    </row>
    <row r="87" spans="1:25" ht="30" customHeight="1">
      <c r="A87" s="151"/>
      <c r="B87" s="50"/>
      <c r="V87" s="230"/>
      <c r="W87" s="50"/>
      <c r="Y87" s="99"/>
    </row>
    <row r="88" spans="1:25" ht="30" customHeight="1">
      <c r="A88" s="151"/>
      <c r="B88" s="50"/>
      <c r="V88" s="230"/>
      <c r="W88" s="50"/>
      <c r="Y88" s="99"/>
    </row>
    <row r="89" spans="1:25" ht="30" customHeight="1">
      <c r="A89" s="151"/>
      <c r="B89" s="50"/>
      <c r="V89" s="230"/>
      <c r="W89" s="50"/>
      <c r="Y89" s="99"/>
    </row>
    <row r="90" spans="1:25" ht="30" customHeight="1">
      <c r="A90" s="151"/>
      <c r="B90" s="50"/>
      <c r="V90" s="230"/>
      <c r="W90" s="50"/>
      <c r="Y90" s="99"/>
    </row>
    <row r="91" spans="1:25" ht="30" customHeight="1">
      <c r="A91" s="151"/>
      <c r="B91" s="50"/>
      <c r="V91" s="230"/>
      <c r="W91" s="50"/>
      <c r="Y91" s="99"/>
    </row>
    <row r="92" spans="1:25" ht="30" customHeight="1">
      <c r="A92" s="151"/>
      <c r="B92" s="50"/>
      <c r="V92" s="230"/>
      <c r="W92" s="50"/>
      <c r="Y92" s="99"/>
    </row>
    <row r="93" spans="1:25" ht="30" customHeight="1">
      <c r="A93" s="151"/>
      <c r="B93" s="50"/>
      <c r="V93" s="230"/>
      <c r="W93" s="50"/>
      <c r="Y93" s="99"/>
    </row>
    <row r="94" spans="1:25" ht="30" customHeight="1">
      <c r="A94" s="151"/>
      <c r="B94" s="50"/>
      <c r="V94" s="230"/>
      <c r="W94" s="50"/>
      <c r="Y94" s="99"/>
    </row>
    <row r="95" spans="1:25" ht="30" customHeight="1">
      <c r="A95" s="151"/>
      <c r="B95" s="50"/>
      <c r="V95" s="230"/>
      <c r="W95" s="50"/>
      <c r="Y95" s="99"/>
    </row>
    <row r="96" spans="1:25" ht="30" customHeight="1">
      <c r="A96" s="151"/>
      <c r="B96" s="50"/>
      <c r="V96" s="230"/>
      <c r="W96" s="50"/>
      <c r="Y96" s="99"/>
    </row>
    <row r="97" spans="1:25" ht="30" customHeight="1">
      <c r="A97" s="151"/>
      <c r="B97" s="50"/>
      <c r="V97" s="230"/>
      <c r="W97" s="50"/>
      <c r="Y97" s="99"/>
    </row>
    <row r="98" spans="1:25" ht="30" customHeight="1">
      <c r="A98" s="151"/>
      <c r="B98" s="50"/>
      <c r="V98" s="230"/>
      <c r="W98" s="50"/>
      <c r="Y98" s="99"/>
    </row>
    <row r="99" spans="1:25" ht="30" customHeight="1">
      <c r="A99" s="151"/>
      <c r="B99" s="50"/>
      <c r="V99" s="230"/>
      <c r="W99" s="50"/>
      <c r="Y99" s="99"/>
    </row>
    <row r="100" spans="1:25" ht="30" customHeight="1">
      <c r="A100" s="151"/>
      <c r="B100" s="50"/>
      <c r="V100" s="230"/>
      <c r="W100" s="50"/>
      <c r="Y100" s="99"/>
    </row>
    <row r="101" spans="1:25" ht="30" customHeight="1">
      <c r="A101" s="151"/>
      <c r="B101" s="50"/>
      <c r="V101" s="230"/>
      <c r="W101" s="50"/>
      <c r="Y101" s="99"/>
    </row>
    <row r="102" spans="1:25" ht="30" customHeight="1">
      <c r="A102" s="151"/>
      <c r="B102" s="50"/>
      <c r="V102" s="230"/>
      <c r="W102" s="50"/>
      <c r="Y102" s="99"/>
    </row>
    <row r="103" spans="1:25" ht="30" customHeight="1">
      <c r="A103" s="151"/>
      <c r="B103" s="50"/>
      <c r="V103" s="230"/>
      <c r="W103" s="50"/>
      <c r="Y103" s="99"/>
    </row>
    <row r="104" spans="1:25" ht="30" customHeight="1">
      <c r="A104" s="151"/>
      <c r="B104" s="50"/>
      <c r="V104" s="230"/>
      <c r="W104" s="50"/>
      <c r="Y104" s="99"/>
    </row>
    <row r="105" spans="1:25" ht="30" customHeight="1">
      <c r="A105" s="151"/>
      <c r="B105" s="50"/>
      <c r="V105" s="230"/>
      <c r="W105" s="50"/>
      <c r="Y105" s="99"/>
    </row>
    <row r="106" spans="1:25" ht="30" customHeight="1">
      <c r="A106" s="151"/>
      <c r="B106" s="50"/>
      <c r="V106" s="230"/>
      <c r="W106" s="50"/>
      <c r="Y106" s="99"/>
    </row>
    <row r="107" spans="1:25" ht="30" customHeight="1">
      <c r="A107" s="151"/>
      <c r="B107" s="50"/>
      <c r="V107" s="230"/>
      <c r="W107" s="50"/>
      <c r="Y107" s="99"/>
    </row>
    <row r="108" spans="1:25" ht="30" customHeight="1">
      <c r="A108" s="151"/>
      <c r="B108" s="50"/>
      <c r="V108" s="230"/>
      <c r="W108" s="50"/>
      <c r="Y108" s="99"/>
    </row>
    <row r="109" spans="1:25" ht="30" customHeight="1">
      <c r="A109" s="151"/>
      <c r="B109" s="50"/>
      <c r="V109" s="230"/>
      <c r="W109" s="50"/>
      <c r="Y109" s="99"/>
    </row>
    <row r="110" spans="1:25" ht="30" customHeight="1">
      <c r="A110" s="151"/>
      <c r="B110" s="50"/>
      <c r="V110" s="230"/>
      <c r="W110" s="50"/>
      <c r="Y110" s="99"/>
    </row>
    <row r="111" spans="1:25" ht="30" customHeight="1">
      <c r="A111" s="151"/>
      <c r="B111" s="50"/>
      <c r="V111" s="230"/>
      <c r="W111" s="50"/>
      <c r="Y111" s="99"/>
    </row>
    <row r="112" spans="1:25" ht="30" customHeight="1">
      <c r="A112" s="151"/>
      <c r="B112" s="50"/>
      <c r="V112" s="230"/>
      <c r="W112" s="50"/>
      <c r="Y112" s="99"/>
    </row>
    <row r="113" spans="1:25" ht="30" customHeight="1">
      <c r="A113" s="151"/>
      <c r="B113" s="50"/>
      <c r="V113" s="230"/>
      <c r="W113" s="50"/>
      <c r="Y113" s="99"/>
    </row>
    <row r="114" spans="1:25" ht="30" customHeight="1">
      <c r="A114" s="151"/>
      <c r="B114" s="50"/>
      <c r="V114" s="230"/>
      <c r="W114" s="50"/>
      <c r="Y114" s="99"/>
    </row>
    <row r="115" spans="1:25" ht="30" customHeight="1">
      <c r="A115" s="151"/>
      <c r="B115" s="50"/>
      <c r="V115" s="230"/>
      <c r="W115" s="50"/>
      <c r="Y115" s="99"/>
    </row>
    <row r="116" spans="1:25" ht="30" customHeight="1">
      <c r="A116" s="151"/>
      <c r="B116" s="50"/>
      <c r="V116" s="230"/>
      <c r="W116" s="50"/>
      <c r="Y116" s="99"/>
    </row>
    <row r="117" spans="1:25" ht="30" customHeight="1">
      <c r="A117" s="151"/>
      <c r="B117" s="50"/>
      <c r="V117" s="230"/>
      <c r="W117" s="50"/>
      <c r="Y117" s="99"/>
    </row>
    <row r="118" spans="1:25" ht="30" customHeight="1">
      <c r="A118" s="151"/>
      <c r="B118" s="50"/>
      <c r="V118" s="230"/>
      <c r="W118" s="50"/>
      <c r="Y118" s="99"/>
    </row>
    <row r="119" spans="1:25" ht="30" customHeight="1">
      <c r="A119" s="151"/>
      <c r="B119" s="50"/>
      <c r="V119" s="230"/>
      <c r="W119" s="50"/>
      <c r="Y119" s="99"/>
    </row>
    <row r="120" spans="1:25" ht="30" customHeight="1">
      <c r="A120" s="151"/>
      <c r="B120" s="50"/>
      <c r="V120" s="230"/>
      <c r="W120" s="50"/>
      <c r="Y120" s="99"/>
    </row>
    <row r="121" spans="1:25" ht="30" customHeight="1">
      <c r="A121" s="151"/>
      <c r="B121" s="50"/>
      <c r="V121" s="230"/>
      <c r="W121" s="50"/>
      <c r="Y121" s="99"/>
    </row>
    <row r="122" spans="1:25" ht="30" customHeight="1">
      <c r="A122" s="151"/>
      <c r="B122" s="50"/>
      <c r="V122" s="230"/>
      <c r="W122" s="50"/>
      <c r="Y122" s="99"/>
    </row>
    <row r="123" spans="1:25" ht="30" customHeight="1">
      <c r="A123" s="151"/>
      <c r="B123" s="50"/>
      <c r="V123" s="230"/>
      <c r="W123" s="50"/>
      <c r="Y123" s="99"/>
    </row>
    <row r="124" spans="1:25" ht="30" customHeight="1">
      <c r="A124" s="151"/>
      <c r="B124" s="50"/>
      <c r="V124" s="230"/>
      <c r="W124" s="50"/>
      <c r="Y124" s="99"/>
    </row>
    <row r="125" spans="1:25" ht="30" customHeight="1">
      <c r="A125" s="151"/>
      <c r="B125" s="50"/>
      <c r="V125" s="230"/>
      <c r="W125" s="50"/>
      <c r="Y125" s="99"/>
    </row>
    <row r="126" spans="1:25" ht="30" customHeight="1">
      <c r="A126" s="151"/>
      <c r="B126" s="50"/>
      <c r="V126" s="230"/>
      <c r="W126" s="50"/>
      <c r="Y126" s="99"/>
    </row>
    <row r="127" spans="1:25" ht="30" customHeight="1">
      <c r="A127" s="151"/>
      <c r="B127" s="50"/>
      <c r="V127" s="230"/>
      <c r="W127" s="50"/>
      <c r="Y127" s="99"/>
    </row>
    <row r="128" spans="1:25" ht="30" customHeight="1">
      <c r="A128" s="151"/>
      <c r="B128" s="50"/>
      <c r="V128" s="230"/>
      <c r="W128" s="50"/>
      <c r="Y128" s="99"/>
    </row>
    <row r="129" spans="1:25" ht="30" customHeight="1">
      <c r="A129" s="151"/>
      <c r="B129" s="50"/>
      <c r="V129" s="230"/>
      <c r="W129" s="50"/>
      <c r="Y129" s="99"/>
    </row>
    <row r="130" spans="1:25" ht="30" customHeight="1">
      <c r="A130" s="151"/>
      <c r="B130" s="50"/>
      <c r="V130" s="230"/>
      <c r="W130" s="50"/>
      <c r="Y130" s="99"/>
    </row>
    <row r="131" spans="1:25" ht="30" customHeight="1">
      <c r="A131" s="151"/>
      <c r="B131" s="50"/>
      <c r="V131" s="230"/>
      <c r="W131" s="50"/>
      <c r="Y131" s="99"/>
    </row>
    <row r="132" spans="1:25" ht="30" customHeight="1">
      <c r="A132" s="151"/>
      <c r="B132" s="50"/>
      <c r="V132" s="230"/>
      <c r="W132" s="50"/>
      <c r="Y132" s="99"/>
    </row>
    <row r="133" spans="1:25" ht="30" customHeight="1">
      <c r="A133" s="151"/>
      <c r="B133" s="50"/>
      <c r="V133" s="230"/>
      <c r="W133" s="50"/>
      <c r="Y133" s="99"/>
    </row>
    <row r="134" spans="1:25" ht="30" customHeight="1">
      <c r="A134" s="151"/>
      <c r="B134" s="50"/>
      <c r="V134" s="230"/>
      <c r="W134" s="50"/>
      <c r="Y134" s="99"/>
    </row>
    <row r="135" spans="1:25" ht="30" customHeight="1">
      <c r="A135" s="151"/>
      <c r="B135" s="50"/>
      <c r="V135" s="230"/>
      <c r="W135" s="50"/>
      <c r="Y135" s="99"/>
    </row>
    <row r="136" spans="1:25" ht="30" customHeight="1">
      <c r="A136" s="151"/>
      <c r="B136" s="50"/>
      <c r="V136" s="230"/>
      <c r="W136" s="50"/>
      <c r="Y136" s="99"/>
    </row>
    <row r="137" spans="1:25" ht="30" customHeight="1">
      <c r="A137" s="151"/>
      <c r="B137" s="50"/>
      <c r="V137" s="230"/>
      <c r="W137" s="50"/>
      <c r="Y137" s="99"/>
    </row>
    <row r="138" spans="1:25" ht="30" customHeight="1">
      <c r="A138" s="151"/>
      <c r="B138" s="50"/>
      <c r="V138" s="230"/>
      <c r="W138" s="50"/>
      <c r="Y138" s="99"/>
    </row>
    <row r="139" spans="1:25" ht="30" customHeight="1">
      <c r="A139" s="151"/>
      <c r="B139" s="50"/>
      <c r="V139" s="230"/>
      <c r="W139" s="50"/>
      <c r="Y139" s="99"/>
    </row>
    <row r="140" spans="1:25" ht="30" customHeight="1">
      <c r="A140" s="151"/>
      <c r="B140" s="50"/>
      <c r="V140" s="230"/>
      <c r="W140" s="50"/>
      <c r="Y140" s="99"/>
    </row>
    <row r="141" spans="1:25" ht="30" customHeight="1">
      <c r="A141" s="151"/>
      <c r="B141" s="50"/>
      <c r="V141" s="230"/>
      <c r="W141" s="50"/>
      <c r="Y141" s="99"/>
    </row>
    <row r="142" spans="1:25" ht="30" customHeight="1">
      <c r="A142" s="151"/>
      <c r="B142" s="50"/>
      <c r="V142" s="230"/>
      <c r="W142" s="50"/>
      <c r="Y142" s="99"/>
    </row>
    <row r="143" spans="1:25" ht="30" customHeight="1">
      <c r="A143" s="151"/>
      <c r="B143" s="50"/>
      <c r="V143" s="230"/>
      <c r="W143" s="50"/>
      <c r="Y143" s="99"/>
    </row>
    <row r="144" spans="1:25" ht="30" customHeight="1">
      <c r="A144" s="151"/>
      <c r="B144" s="50"/>
      <c r="V144" s="230"/>
      <c r="W144" s="50"/>
      <c r="Y144" s="99"/>
    </row>
    <row r="145" spans="1:25" ht="30" customHeight="1">
      <c r="A145" s="151"/>
      <c r="B145" s="50"/>
      <c r="V145" s="230"/>
      <c r="W145" s="50"/>
      <c r="Y145" s="99"/>
    </row>
    <row r="146" spans="1:25" ht="30" customHeight="1">
      <c r="A146" s="151"/>
      <c r="B146" s="50"/>
      <c r="V146" s="230"/>
      <c r="W146" s="50"/>
      <c r="Y146" s="99"/>
    </row>
    <row r="147" spans="1:25" ht="30" customHeight="1">
      <c r="A147" s="151"/>
      <c r="B147" s="50"/>
      <c r="V147" s="230"/>
      <c r="W147" s="50"/>
      <c r="Y147" s="99"/>
    </row>
    <row r="148" spans="1:25" ht="30" customHeight="1">
      <c r="A148" s="151"/>
      <c r="B148" s="50"/>
      <c r="V148" s="230"/>
      <c r="W148" s="50"/>
      <c r="Y148" s="99"/>
    </row>
    <row r="149" spans="1:25" ht="30" customHeight="1">
      <c r="A149" s="151"/>
      <c r="B149" s="50"/>
      <c r="V149" s="230"/>
      <c r="W149" s="50"/>
      <c r="Y149" s="99"/>
    </row>
    <row r="150" spans="1:25" ht="30" customHeight="1">
      <c r="A150" s="151"/>
      <c r="B150" s="50"/>
      <c r="V150" s="230"/>
      <c r="W150" s="50"/>
      <c r="Y150" s="99"/>
    </row>
    <row r="151" spans="1:25" ht="30" customHeight="1">
      <c r="A151" s="151"/>
      <c r="B151" s="50"/>
      <c r="V151" s="230"/>
      <c r="W151" s="50"/>
      <c r="Y151" s="99"/>
    </row>
    <row r="152" spans="1:25" ht="30" customHeight="1">
      <c r="A152" s="151"/>
      <c r="B152" s="50"/>
      <c r="V152" s="230"/>
      <c r="W152" s="50"/>
      <c r="Y152" s="99"/>
    </row>
    <row r="153" spans="1:25" ht="30" customHeight="1">
      <c r="A153" s="151"/>
      <c r="B153" s="50"/>
      <c r="V153" s="230"/>
      <c r="W153" s="50"/>
      <c r="Y153" s="99"/>
    </row>
    <row r="154" spans="1:25" ht="30" customHeight="1">
      <c r="A154" s="151"/>
      <c r="B154" s="50"/>
      <c r="V154" s="230"/>
      <c r="W154" s="50"/>
      <c r="Y154" s="99"/>
    </row>
    <row r="155" spans="1:25" ht="30" customHeight="1">
      <c r="A155" s="151"/>
      <c r="B155" s="50"/>
      <c r="V155" s="230"/>
      <c r="W155" s="50"/>
      <c r="Y155" s="99"/>
    </row>
    <row r="156" spans="1:25" ht="30" customHeight="1">
      <c r="A156" s="151"/>
      <c r="B156" s="50"/>
      <c r="V156" s="230"/>
      <c r="W156" s="50"/>
      <c r="Y156" s="99"/>
    </row>
    <row r="157" spans="1:25" ht="30" customHeight="1">
      <c r="A157" s="151"/>
      <c r="B157" s="50"/>
      <c r="V157" s="230"/>
      <c r="W157" s="50"/>
      <c r="Y157" s="99"/>
    </row>
    <row r="158" spans="1:25" ht="30" customHeight="1">
      <c r="A158" s="151"/>
      <c r="B158" s="50"/>
      <c r="V158" s="230"/>
      <c r="W158" s="50"/>
      <c r="Y158" s="99"/>
    </row>
    <row r="159" spans="1:25" ht="30" customHeight="1">
      <c r="A159" s="151"/>
      <c r="B159" s="50"/>
      <c r="V159" s="230"/>
      <c r="W159" s="50"/>
      <c r="Y159" s="99"/>
    </row>
    <row r="160" spans="1:25" ht="30" customHeight="1">
      <c r="A160" s="151"/>
      <c r="B160" s="50"/>
      <c r="V160" s="230"/>
      <c r="W160" s="50"/>
      <c r="Y160" s="99"/>
    </row>
    <row r="161" spans="1:25" ht="30" customHeight="1">
      <c r="A161" s="151"/>
      <c r="B161" s="50"/>
      <c r="V161" s="230"/>
      <c r="W161" s="50"/>
      <c r="Y161" s="99"/>
    </row>
    <row r="162" spans="1:25" ht="30" customHeight="1">
      <c r="A162" s="151"/>
      <c r="B162" s="50"/>
      <c r="V162" s="230"/>
      <c r="W162" s="50"/>
      <c r="Y162" s="99"/>
    </row>
    <row r="163" spans="1:25" ht="30" customHeight="1">
      <c r="A163" s="151"/>
      <c r="B163" s="50"/>
      <c r="V163" s="230"/>
      <c r="W163" s="50"/>
      <c r="Y163" s="99"/>
    </row>
    <row r="164" spans="1:25" ht="30" customHeight="1">
      <c r="A164" s="151"/>
      <c r="B164" s="50"/>
      <c r="V164" s="230"/>
      <c r="W164" s="50"/>
      <c r="Y164" s="99"/>
    </row>
    <row r="165" spans="1:25" ht="30" customHeight="1">
      <c r="A165" s="151"/>
      <c r="B165" s="50"/>
      <c r="V165" s="230"/>
      <c r="W165" s="50"/>
      <c r="Y165" s="99"/>
    </row>
    <row r="166" spans="1:25" ht="30" customHeight="1">
      <c r="A166" s="151"/>
      <c r="B166" s="50"/>
      <c r="V166" s="230"/>
      <c r="W166" s="50"/>
      <c r="Y166" s="99"/>
    </row>
    <row r="167" spans="1:25" ht="30" customHeight="1">
      <c r="A167" s="151"/>
      <c r="B167" s="50"/>
      <c r="V167" s="230"/>
      <c r="W167" s="50"/>
      <c r="Y167" s="99"/>
    </row>
    <row r="168" spans="1:25" ht="30" customHeight="1">
      <c r="A168" s="151"/>
      <c r="B168" s="50"/>
      <c r="V168" s="230"/>
      <c r="W168" s="50"/>
      <c r="Y168" s="99"/>
    </row>
    <row r="169" spans="1:25" ht="30" customHeight="1">
      <c r="A169" s="151"/>
      <c r="B169" s="50"/>
      <c r="V169" s="230"/>
      <c r="W169" s="50"/>
      <c r="Y169" s="99"/>
    </row>
    <row r="170" spans="1:25" ht="30" customHeight="1">
      <c r="A170" s="151"/>
      <c r="B170" s="50"/>
      <c r="V170" s="230"/>
      <c r="W170" s="50"/>
      <c r="Y170" s="99"/>
    </row>
    <row r="171" spans="1:25" ht="30" customHeight="1">
      <c r="A171" s="151"/>
      <c r="B171" s="50"/>
      <c r="V171" s="230"/>
      <c r="W171" s="50"/>
      <c r="Y171" s="99"/>
    </row>
    <row r="172" spans="1:25" ht="30" customHeight="1">
      <c r="A172" s="151"/>
      <c r="B172" s="50"/>
      <c r="V172" s="230"/>
      <c r="W172" s="50"/>
      <c r="Y172" s="99"/>
    </row>
    <row r="173" spans="1:25" ht="30" customHeight="1">
      <c r="A173" s="151"/>
      <c r="B173" s="50"/>
      <c r="V173" s="230"/>
      <c r="W173" s="50"/>
      <c r="Y173" s="99"/>
    </row>
    <row r="174" spans="1:25" ht="30" customHeight="1">
      <c r="A174" s="151"/>
      <c r="B174" s="50"/>
      <c r="V174" s="230"/>
      <c r="W174" s="50"/>
      <c r="Y174" s="99"/>
    </row>
    <row r="175" spans="1:25" ht="30" customHeight="1">
      <c r="A175" s="151"/>
      <c r="B175" s="50"/>
      <c r="V175" s="230"/>
      <c r="W175" s="50"/>
      <c r="Y175" s="99"/>
    </row>
    <row r="176" spans="1:25" ht="30" customHeight="1">
      <c r="A176" s="151"/>
      <c r="B176" s="50"/>
      <c r="V176" s="230"/>
      <c r="W176" s="50"/>
      <c r="Y176" s="99"/>
    </row>
    <row r="177" spans="1:25" ht="30" customHeight="1">
      <c r="A177" s="151"/>
      <c r="B177" s="50"/>
      <c r="V177" s="230"/>
      <c r="W177" s="50"/>
      <c r="Y177" s="99"/>
    </row>
    <row r="178" spans="1:25" ht="30" customHeight="1">
      <c r="A178" s="151"/>
      <c r="B178" s="50"/>
      <c r="V178" s="230"/>
      <c r="W178" s="50"/>
      <c r="Y178" s="99"/>
    </row>
    <row r="179" spans="1:25" ht="30" customHeight="1">
      <c r="A179" s="151"/>
      <c r="B179" s="50"/>
      <c r="V179" s="230"/>
      <c r="W179" s="50"/>
      <c r="Y179" s="99"/>
    </row>
    <row r="180" spans="1:25" ht="30" customHeight="1">
      <c r="A180" s="151"/>
      <c r="B180" s="50"/>
      <c r="V180" s="230"/>
      <c r="W180" s="50"/>
      <c r="Y180" s="99"/>
    </row>
    <row r="181" spans="1:25" ht="30" customHeight="1">
      <c r="A181" s="151"/>
      <c r="B181" s="50"/>
      <c r="V181" s="230"/>
      <c r="W181" s="50"/>
      <c r="Y181" s="99"/>
    </row>
    <row r="182" spans="1:25" ht="30" customHeight="1">
      <c r="A182" s="151"/>
      <c r="B182" s="50"/>
      <c r="V182" s="230"/>
      <c r="W182" s="50"/>
      <c r="Y182" s="99"/>
    </row>
    <row r="183" spans="1:25" ht="30" customHeight="1">
      <c r="A183" s="151"/>
      <c r="B183" s="50"/>
      <c r="V183" s="230"/>
      <c r="W183" s="50"/>
      <c r="Y183" s="99"/>
    </row>
    <row r="184" spans="1:25" ht="30" customHeight="1">
      <c r="A184" s="151"/>
      <c r="B184" s="50"/>
      <c r="V184" s="230"/>
      <c r="W184" s="50"/>
      <c r="Y184" s="99"/>
    </row>
    <row r="185" spans="1:25" ht="30" customHeight="1">
      <c r="A185" s="151"/>
      <c r="B185" s="50"/>
      <c r="V185" s="230"/>
      <c r="W185" s="50"/>
      <c r="Y185" s="99"/>
    </row>
    <row r="186" spans="1:25" ht="30" customHeight="1">
      <c r="A186" s="151"/>
      <c r="B186" s="50"/>
      <c r="V186" s="230"/>
      <c r="W186" s="50"/>
      <c r="Y186" s="99"/>
    </row>
    <row r="187" spans="1:25" ht="30" customHeight="1">
      <c r="A187" s="151"/>
      <c r="B187" s="50"/>
      <c r="V187" s="230"/>
      <c r="W187" s="50"/>
      <c r="Y187" s="99"/>
    </row>
    <row r="188" spans="1:25" ht="30" customHeight="1">
      <c r="A188" s="151"/>
      <c r="B188" s="50"/>
      <c r="V188" s="230"/>
      <c r="W188" s="50"/>
      <c r="Y188" s="99"/>
    </row>
    <row r="189" spans="1:25" ht="30" customHeight="1">
      <c r="A189" s="151"/>
      <c r="B189" s="50"/>
      <c r="V189" s="230"/>
      <c r="W189" s="50"/>
      <c r="Y189" s="99"/>
    </row>
    <row r="190" spans="1:25" ht="30" customHeight="1">
      <c r="A190" s="151"/>
      <c r="B190" s="50"/>
      <c r="V190" s="230"/>
      <c r="W190" s="50"/>
      <c r="Y190" s="99"/>
    </row>
    <row r="191" spans="1:25" ht="30" customHeight="1">
      <c r="A191" s="151"/>
      <c r="B191" s="50"/>
      <c r="V191" s="230"/>
      <c r="W191" s="50"/>
      <c r="Y191" s="99"/>
    </row>
    <row r="192" spans="1:25" ht="30" customHeight="1">
      <c r="A192" s="151"/>
      <c r="B192" s="50"/>
      <c r="V192" s="230"/>
      <c r="W192" s="50"/>
      <c r="Y192" s="99"/>
    </row>
    <row r="193" spans="1:25" ht="30" customHeight="1">
      <c r="A193" s="151"/>
      <c r="B193" s="50"/>
      <c r="V193" s="230"/>
      <c r="W193" s="50"/>
      <c r="Y193" s="99"/>
    </row>
    <row r="194" spans="1:25" ht="30" customHeight="1">
      <c r="A194" s="151"/>
      <c r="B194" s="50"/>
      <c r="V194" s="230"/>
      <c r="W194" s="50"/>
      <c r="Y194" s="99"/>
    </row>
    <row r="195" spans="1:25" ht="30" customHeight="1">
      <c r="A195" s="151"/>
      <c r="B195" s="50"/>
      <c r="V195" s="230"/>
      <c r="W195" s="50"/>
      <c r="Y195" s="99"/>
    </row>
    <row r="196" spans="1:25" ht="30" customHeight="1">
      <c r="A196" s="151"/>
      <c r="B196" s="50"/>
      <c r="V196" s="230"/>
      <c r="W196" s="50"/>
      <c r="Y196" s="99"/>
    </row>
    <row r="197" spans="1:25" ht="30" customHeight="1">
      <c r="A197" s="151"/>
      <c r="B197" s="50"/>
      <c r="V197" s="230"/>
      <c r="W197" s="50"/>
      <c r="Y197" s="99"/>
    </row>
    <row r="198" spans="1:25" ht="30" customHeight="1">
      <c r="A198" s="151"/>
      <c r="B198" s="50"/>
      <c r="V198" s="230"/>
      <c r="W198" s="50"/>
      <c r="Y198" s="99"/>
    </row>
    <row r="199" spans="1:25" ht="30" customHeight="1">
      <c r="A199" s="151"/>
      <c r="B199" s="50"/>
      <c r="V199" s="230"/>
      <c r="W199" s="50"/>
      <c r="Y199" s="99"/>
    </row>
    <row r="200" spans="1:25" ht="30" customHeight="1">
      <c r="A200" s="151"/>
      <c r="B200" s="50"/>
      <c r="V200" s="230"/>
      <c r="W200" s="50"/>
      <c r="Y200" s="99"/>
    </row>
    <row r="201" spans="1:25" ht="30" customHeight="1">
      <c r="A201" s="151"/>
      <c r="B201" s="50"/>
      <c r="V201" s="230"/>
      <c r="W201" s="50"/>
      <c r="Y201" s="99"/>
    </row>
    <row r="202" spans="1:25" ht="30" customHeight="1">
      <c r="A202" s="151"/>
      <c r="B202" s="50"/>
      <c r="V202" s="230"/>
      <c r="W202" s="50"/>
      <c r="Y202" s="99"/>
    </row>
    <row r="203" spans="1:25" ht="30" customHeight="1">
      <c r="A203" s="151"/>
      <c r="B203" s="50"/>
      <c r="V203" s="230"/>
      <c r="W203" s="50"/>
      <c r="Y203" s="99"/>
    </row>
    <row r="204" spans="1:25" ht="30" customHeight="1">
      <c r="A204" s="151"/>
      <c r="B204" s="50"/>
      <c r="V204" s="230"/>
      <c r="W204" s="50"/>
      <c r="Y204" s="99"/>
    </row>
    <row r="205" spans="1:25" ht="30" customHeight="1">
      <c r="A205" s="151"/>
      <c r="B205" s="50"/>
      <c r="V205" s="230"/>
      <c r="W205" s="50"/>
      <c r="Y205" s="99"/>
    </row>
    <row r="206" spans="1:25" ht="30" customHeight="1">
      <c r="A206" s="151"/>
      <c r="B206" s="50"/>
      <c r="V206" s="230"/>
      <c r="W206" s="50"/>
      <c r="Y206" s="99"/>
    </row>
    <row r="207" spans="1:25" ht="30" customHeight="1">
      <c r="A207" s="151"/>
      <c r="B207" s="50"/>
      <c r="V207" s="230"/>
      <c r="W207" s="50"/>
      <c r="Y207" s="99"/>
    </row>
    <row r="208" spans="1:25" ht="30" customHeight="1">
      <c r="A208" s="151"/>
      <c r="B208" s="50"/>
      <c r="V208" s="230"/>
      <c r="W208" s="50"/>
      <c r="Y208" s="99"/>
    </row>
    <row r="209" spans="1:25" ht="30" customHeight="1">
      <c r="A209" s="151"/>
      <c r="B209" s="50"/>
      <c r="V209" s="230"/>
      <c r="W209" s="50"/>
      <c r="Y209" s="99"/>
    </row>
    <row r="210" spans="1:25" ht="30" customHeight="1">
      <c r="A210" s="151"/>
      <c r="B210" s="50"/>
      <c r="V210" s="230"/>
      <c r="W210" s="50"/>
      <c r="Y210" s="99"/>
    </row>
    <row r="211" spans="1:25" ht="30" customHeight="1">
      <c r="A211" s="151"/>
      <c r="B211" s="50"/>
      <c r="V211" s="230"/>
      <c r="W211" s="50"/>
      <c r="Y211" s="99"/>
    </row>
    <row r="212" spans="1:25" ht="30" customHeight="1">
      <c r="A212" s="151"/>
      <c r="B212" s="50"/>
      <c r="V212" s="230"/>
      <c r="W212" s="50"/>
      <c r="Y212" s="99"/>
    </row>
    <row r="213" spans="1:25" ht="30" customHeight="1">
      <c r="A213" s="151"/>
      <c r="B213" s="50"/>
      <c r="V213" s="230"/>
      <c r="W213" s="50"/>
      <c r="Y213" s="99"/>
    </row>
    <row r="214" spans="1:25" ht="30" customHeight="1">
      <c r="A214" s="151"/>
      <c r="B214" s="50"/>
      <c r="V214" s="230"/>
      <c r="W214" s="50"/>
      <c r="Y214" s="99"/>
    </row>
    <row r="215" spans="1:25" ht="30" customHeight="1">
      <c r="A215" s="151"/>
      <c r="B215" s="50"/>
      <c r="V215" s="230"/>
      <c r="W215" s="50"/>
      <c r="Y215" s="99"/>
    </row>
    <row r="216" spans="1:25" ht="30" customHeight="1">
      <c r="A216" s="151"/>
      <c r="B216" s="50"/>
      <c r="V216" s="230"/>
      <c r="W216" s="50"/>
      <c r="Y216" s="99"/>
    </row>
    <row r="217" spans="1:25" ht="30" customHeight="1">
      <c r="A217" s="151"/>
      <c r="B217" s="50"/>
      <c r="V217" s="230"/>
      <c r="W217" s="50"/>
      <c r="Y217" s="99"/>
    </row>
    <row r="218" spans="1:25" ht="30" customHeight="1">
      <c r="A218" s="151"/>
      <c r="B218" s="50"/>
      <c r="V218" s="230"/>
      <c r="W218" s="50"/>
      <c r="Y218" s="99"/>
    </row>
    <row r="219" spans="1:25" ht="30" customHeight="1">
      <c r="A219" s="151"/>
      <c r="B219" s="50"/>
      <c r="V219" s="230"/>
      <c r="W219" s="50"/>
      <c r="Y219" s="99"/>
    </row>
    <row r="220" spans="1:25" ht="30" customHeight="1">
      <c r="A220" s="151"/>
      <c r="B220" s="50"/>
      <c r="V220" s="230"/>
      <c r="W220" s="50"/>
      <c r="Y220" s="99"/>
    </row>
    <row r="221" spans="1:25" ht="30" customHeight="1">
      <c r="A221" s="151"/>
      <c r="B221" s="50"/>
      <c r="V221" s="230"/>
      <c r="W221" s="50"/>
      <c r="Y221" s="99"/>
    </row>
    <row r="222" spans="1:25" ht="30" customHeight="1">
      <c r="A222" s="151"/>
      <c r="B222" s="50"/>
      <c r="V222" s="230"/>
      <c r="W222" s="50"/>
      <c r="Y222" s="99"/>
    </row>
    <row r="223" spans="1:25" ht="30" customHeight="1">
      <c r="A223" s="151"/>
      <c r="B223" s="50"/>
      <c r="V223" s="230"/>
      <c r="W223" s="50"/>
      <c r="Y223" s="99"/>
    </row>
    <row r="224" spans="1:25" ht="30" customHeight="1">
      <c r="A224" s="151"/>
      <c r="B224" s="50"/>
      <c r="V224" s="230"/>
      <c r="W224" s="50"/>
      <c r="Y224" s="99"/>
    </row>
    <row r="225" spans="1:25" ht="30" customHeight="1">
      <c r="A225" s="151"/>
      <c r="B225" s="50"/>
      <c r="V225" s="230"/>
      <c r="W225" s="50"/>
      <c r="Y225" s="99"/>
    </row>
    <row r="226" spans="1:25" ht="30" customHeight="1">
      <c r="A226" s="151"/>
      <c r="B226" s="50"/>
      <c r="V226" s="230"/>
      <c r="W226" s="50"/>
      <c r="Y226" s="99"/>
    </row>
    <row r="227" spans="1:25" ht="30" customHeight="1">
      <c r="A227" s="151"/>
      <c r="B227" s="50"/>
      <c r="V227" s="230"/>
      <c r="W227" s="50"/>
      <c r="Y227" s="99"/>
    </row>
    <row r="228" spans="1:25" ht="30" customHeight="1">
      <c r="A228" s="151"/>
      <c r="B228" s="50"/>
      <c r="V228" s="230"/>
      <c r="W228" s="50"/>
      <c r="Y228" s="99"/>
    </row>
    <row r="229" spans="1:25" ht="30" customHeight="1">
      <c r="A229" s="151"/>
      <c r="B229" s="50"/>
      <c r="V229" s="230"/>
      <c r="W229" s="50"/>
      <c r="Y229" s="99"/>
    </row>
    <row r="230" spans="1:25" ht="30" customHeight="1">
      <c r="A230" s="151"/>
      <c r="B230" s="50"/>
      <c r="V230" s="230"/>
      <c r="W230" s="50"/>
      <c r="Y230" s="99"/>
    </row>
    <row r="231" spans="1:25" ht="30" customHeight="1">
      <c r="A231" s="151"/>
      <c r="B231" s="50"/>
      <c r="V231" s="230"/>
      <c r="W231" s="50"/>
      <c r="Y231" s="99"/>
    </row>
    <row r="232" spans="1:25" ht="30" customHeight="1">
      <c r="A232" s="151"/>
      <c r="B232" s="50"/>
      <c r="V232" s="230"/>
      <c r="W232" s="50"/>
      <c r="Y232" s="99"/>
    </row>
    <row r="233" spans="1:25" ht="30" customHeight="1">
      <c r="A233" s="151"/>
      <c r="B233" s="50"/>
      <c r="V233" s="230"/>
      <c r="W233" s="50"/>
      <c r="Y233" s="99"/>
    </row>
    <row r="234" spans="1:25" ht="30" customHeight="1">
      <c r="A234" s="151"/>
      <c r="B234" s="50"/>
      <c r="V234" s="230"/>
      <c r="W234" s="50"/>
      <c r="Y234" s="99"/>
    </row>
    <row r="235" spans="1:25" ht="30" customHeight="1">
      <c r="A235" s="151"/>
      <c r="B235" s="50"/>
      <c r="V235" s="230"/>
      <c r="W235" s="50"/>
      <c r="Y235" s="99"/>
    </row>
    <row r="236" spans="1:25" ht="30" customHeight="1">
      <c r="A236" s="151"/>
      <c r="B236" s="50"/>
      <c r="V236" s="230"/>
      <c r="W236" s="50"/>
      <c r="Y236" s="99"/>
    </row>
    <row r="237" spans="1:25" ht="30" customHeight="1">
      <c r="A237" s="151"/>
      <c r="B237" s="50"/>
      <c r="V237" s="230"/>
      <c r="W237" s="50"/>
      <c r="Y237" s="99"/>
    </row>
    <row r="238" spans="1:25" ht="30" customHeight="1">
      <c r="A238" s="151"/>
      <c r="B238" s="50"/>
      <c r="V238" s="230"/>
      <c r="W238" s="50"/>
      <c r="Y238" s="99"/>
    </row>
    <row r="239" spans="1:25" ht="30" customHeight="1">
      <c r="A239" s="151"/>
      <c r="B239" s="50"/>
      <c r="V239" s="230"/>
      <c r="W239" s="50"/>
      <c r="Y239" s="99"/>
    </row>
    <row r="240" spans="1:25" ht="30" customHeight="1">
      <c r="A240" s="151"/>
      <c r="B240" s="50"/>
      <c r="V240" s="230"/>
      <c r="W240" s="50"/>
      <c r="Y240" s="99"/>
    </row>
    <row r="241" spans="1:25" ht="30" customHeight="1">
      <c r="A241" s="151"/>
      <c r="B241" s="50"/>
      <c r="V241" s="230"/>
      <c r="W241" s="50"/>
      <c r="Y241" s="99"/>
    </row>
    <row r="242" spans="1:25" ht="30" customHeight="1">
      <c r="A242" s="151"/>
      <c r="B242" s="50"/>
      <c r="V242" s="230"/>
      <c r="W242" s="50"/>
      <c r="Y242" s="99"/>
    </row>
    <row r="243" spans="1:25" ht="30" customHeight="1">
      <c r="A243" s="151"/>
      <c r="B243" s="50"/>
      <c r="V243" s="230"/>
      <c r="W243" s="50"/>
      <c r="Y243" s="99"/>
    </row>
    <row r="244" spans="1:25" ht="30" customHeight="1">
      <c r="A244" s="151"/>
      <c r="B244" s="50"/>
      <c r="V244" s="230"/>
      <c r="W244" s="50"/>
      <c r="Y244" s="99"/>
    </row>
    <row r="245" spans="1:25" ht="30" customHeight="1">
      <c r="A245" s="151"/>
      <c r="B245" s="50"/>
      <c r="V245" s="230"/>
      <c r="W245" s="50"/>
      <c r="Y245" s="99"/>
    </row>
    <row r="246" spans="1:25" ht="30" customHeight="1">
      <c r="A246" s="151"/>
      <c r="B246" s="50"/>
      <c r="V246" s="230"/>
      <c r="W246" s="50"/>
      <c r="Y246" s="99"/>
    </row>
    <row r="247" spans="1:25" ht="30" customHeight="1">
      <c r="A247" s="151"/>
      <c r="B247" s="50"/>
      <c r="V247" s="230"/>
      <c r="W247" s="50"/>
      <c r="Y247" s="99"/>
    </row>
    <row r="248" spans="1:25" ht="30" customHeight="1">
      <c r="A248" s="151"/>
      <c r="B248" s="50"/>
      <c r="V248" s="230"/>
      <c r="W248" s="50"/>
      <c r="Y248" s="99"/>
    </row>
    <row r="249" spans="1:25" ht="30" customHeight="1">
      <c r="A249" s="151"/>
      <c r="B249" s="50"/>
      <c r="V249" s="230"/>
      <c r="W249" s="50"/>
      <c r="Y249" s="99"/>
    </row>
    <row r="250" spans="1:25" ht="30" customHeight="1">
      <c r="A250" s="151"/>
      <c r="B250" s="50"/>
      <c r="V250" s="230"/>
      <c r="W250" s="50"/>
      <c r="Y250" s="99"/>
    </row>
    <row r="251" spans="1:25" ht="30" customHeight="1">
      <c r="A251" s="151"/>
      <c r="B251" s="50"/>
      <c r="V251" s="230"/>
      <c r="W251" s="50"/>
      <c r="Y251" s="99"/>
    </row>
    <row r="252" spans="1:25" ht="30" customHeight="1">
      <c r="A252" s="151"/>
      <c r="B252" s="50"/>
      <c r="V252" s="230"/>
      <c r="W252" s="50"/>
      <c r="Y252" s="99"/>
    </row>
    <row r="253" spans="1:25" ht="30" customHeight="1">
      <c r="A253" s="151"/>
      <c r="B253" s="50"/>
      <c r="V253" s="230"/>
      <c r="W253" s="50"/>
      <c r="Y253" s="99"/>
    </row>
    <row r="254" spans="1:25" ht="30" customHeight="1">
      <c r="A254" s="151"/>
      <c r="B254" s="50"/>
      <c r="V254" s="230"/>
      <c r="W254" s="50"/>
      <c r="Y254" s="99"/>
    </row>
    <row r="255" spans="1:25" ht="30" customHeight="1">
      <c r="A255" s="151"/>
      <c r="B255" s="50"/>
      <c r="V255" s="230"/>
      <c r="W255" s="50"/>
      <c r="Y255" s="99"/>
    </row>
    <row r="256" spans="1:25" ht="30" customHeight="1">
      <c r="A256" s="151"/>
      <c r="B256" s="50"/>
      <c r="V256" s="230"/>
      <c r="W256" s="50"/>
      <c r="Y256" s="99"/>
    </row>
    <row r="257" spans="1:25" ht="30" customHeight="1">
      <c r="A257" s="151"/>
      <c r="B257" s="50"/>
      <c r="V257" s="230"/>
      <c r="W257" s="50"/>
      <c r="Y257" s="99"/>
    </row>
    <row r="258" spans="1:25" ht="30" customHeight="1">
      <c r="A258" s="151"/>
      <c r="B258" s="50"/>
      <c r="V258" s="230"/>
      <c r="W258" s="50"/>
      <c r="Y258" s="99"/>
    </row>
    <row r="259" spans="1:25" ht="30" customHeight="1">
      <c r="A259" s="151"/>
      <c r="B259" s="50"/>
      <c r="V259" s="230"/>
      <c r="W259" s="50"/>
      <c r="Y259" s="99"/>
    </row>
    <row r="260" spans="1:25" ht="30" customHeight="1">
      <c r="A260" s="151"/>
      <c r="B260" s="50"/>
      <c r="V260" s="230"/>
      <c r="W260" s="50"/>
      <c r="Y260" s="99"/>
    </row>
    <row r="261" spans="1:25" ht="30" customHeight="1">
      <c r="A261" s="151"/>
      <c r="B261" s="50"/>
      <c r="V261" s="230"/>
      <c r="W261" s="50"/>
      <c r="Y261" s="99"/>
    </row>
    <row r="262" spans="1:25" ht="30" customHeight="1">
      <c r="A262" s="151"/>
      <c r="B262" s="50"/>
      <c r="V262" s="230"/>
      <c r="W262" s="50"/>
      <c r="Y262" s="99"/>
    </row>
    <row r="263" spans="1:25" ht="30" customHeight="1">
      <c r="A263" s="151"/>
      <c r="B263" s="50"/>
      <c r="V263" s="230"/>
      <c r="W263" s="50"/>
      <c r="Y263" s="99"/>
    </row>
    <row r="264" spans="1:25" ht="30" customHeight="1">
      <c r="A264" s="151"/>
      <c r="B264" s="50"/>
      <c r="V264" s="230"/>
      <c r="W264" s="50"/>
      <c r="Y264" s="99"/>
    </row>
    <row r="265" spans="1:25" ht="30" customHeight="1">
      <c r="A265" s="151"/>
      <c r="B265" s="50"/>
      <c r="V265" s="230"/>
      <c r="W265" s="50"/>
      <c r="Y265" s="99"/>
    </row>
    <row r="266" spans="1:25" ht="30" customHeight="1">
      <c r="A266" s="151"/>
      <c r="B266" s="50"/>
      <c r="V266" s="230"/>
      <c r="W266" s="50"/>
      <c r="Y266" s="99"/>
    </row>
    <row r="267" spans="1:25" ht="30" customHeight="1">
      <c r="A267" s="151"/>
      <c r="B267" s="50"/>
      <c r="V267" s="230"/>
      <c r="W267" s="50"/>
      <c r="Y267" s="99"/>
    </row>
    <row r="268" spans="1:25" ht="30" customHeight="1">
      <c r="A268" s="151"/>
      <c r="B268" s="50"/>
      <c r="V268" s="230"/>
      <c r="W268" s="50"/>
      <c r="Y268" s="99"/>
    </row>
    <row r="269" spans="1:25" ht="30" customHeight="1">
      <c r="A269" s="151"/>
      <c r="B269" s="50"/>
      <c r="V269" s="230"/>
      <c r="W269" s="50"/>
      <c r="Y269" s="99"/>
    </row>
    <row r="270" spans="1:25" ht="30" customHeight="1">
      <c r="A270" s="151"/>
      <c r="B270" s="50"/>
      <c r="V270" s="230"/>
      <c r="W270" s="50"/>
      <c r="Y270" s="99"/>
    </row>
    <row r="271" spans="1:25" ht="30" customHeight="1">
      <c r="A271" s="151"/>
      <c r="B271" s="50"/>
      <c r="V271" s="230"/>
      <c r="W271" s="50"/>
      <c r="Y271" s="99"/>
    </row>
    <row r="272" spans="1:25" ht="30" customHeight="1">
      <c r="A272" s="151"/>
      <c r="B272" s="50"/>
      <c r="V272" s="230"/>
      <c r="W272" s="50"/>
      <c r="Y272" s="99"/>
    </row>
    <row r="273" spans="1:25" ht="30" customHeight="1">
      <c r="A273" s="151"/>
      <c r="B273" s="50"/>
      <c r="V273" s="230"/>
      <c r="W273" s="50"/>
      <c r="Y273" s="99"/>
    </row>
    <row r="274" spans="1:25" ht="30" customHeight="1">
      <c r="A274" s="151"/>
      <c r="B274" s="50"/>
      <c r="V274" s="230"/>
      <c r="W274" s="50"/>
      <c r="Y274" s="99"/>
    </row>
    <row r="275" spans="1:25" ht="30" customHeight="1">
      <c r="A275" s="151"/>
      <c r="B275" s="50"/>
      <c r="V275" s="230"/>
      <c r="W275" s="50"/>
      <c r="Y275" s="99"/>
    </row>
    <row r="276" spans="1:25" ht="30" customHeight="1">
      <c r="A276" s="151"/>
      <c r="B276" s="50"/>
      <c r="V276" s="230"/>
      <c r="W276" s="50"/>
      <c r="Y276" s="99"/>
    </row>
    <row r="277" spans="1:25" ht="30" customHeight="1">
      <c r="A277" s="151"/>
      <c r="B277" s="50"/>
      <c r="V277" s="230"/>
      <c r="W277" s="50"/>
      <c r="Y277" s="99"/>
    </row>
    <row r="278" spans="1:25" ht="30" customHeight="1">
      <c r="A278" s="151"/>
      <c r="B278" s="50"/>
      <c r="V278" s="230"/>
      <c r="W278" s="50"/>
      <c r="Y278" s="99"/>
    </row>
    <row r="279" spans="1:25" ht="30" customHeight="1">
      <c r="A279" s="151"/>
      <c r="B279" s="50"/>
      <c r="V279" s="230"/>
      <c r="W279" s="50"/>
      <c r="Y279" s="99"/>
    </row>
    <row r="280" spans="1:25" ht="30" customHeight="1">
      <c r="A280" s="151"/>
      <c r="B280" s="50"/>
      <c r="V280" s="230"/>
      <c r="W280" s="50"/>
      <c r="Y280" s="99"/>
    </row>
    <row r="281" spans="1:25" ht="30" customHeight="1">
      <c r="A281" s="151"/>
      <c r="B281" s="50"/>
      <c r="V281" s="230"/>
      <c r="W281" s="50"/>
      <c r="Y281" s="99"/>
    </row>
    <row r="282" spans="1:25" ht="30" customHeight="1">
      <c r="A282" s="151"/>
      <c r="B282" s="50"/>
      <c r="V282" s="230"/>
      <c r="W282" s="50"/>
      <c r="Y282" s="99"/>
    </row>
    <row r="283" spans="1:25" ht="30" customHeight="1">
      <c r="A283" s="151"/>
      <c r="B283" s="50"/>
      <c r="V283" s="230"/>
      <c r="W283" s="50"/>
      <c r="Y283" s="99"/>
    </row>
    <row r="284" spans="1:25" ht="30" customHeight="1">
      <c r="A284" s="151"/>
      <c r="B284" s="50"/>
      <c r="V284" s="230"/>
      <c r="W284" s="50"/>
      <c r="Y284" s="99"/>
    </row>
    <row r="285" spans="1:25" ht="30" customHeight="1">
      <c r="A285" s="151"/>
      <c r="B285" s="50"/>
      <c r="V285" s="230"/>
      <c r="W285" s="50"/>
      <c r="Y285" s="99"/>
    </row>
    <row r="286" spans="1:25" ht="30" customHeight="1">
      <c r="A286" s="151"/>
      <c r="B286" s="50"/>
      <c r="V286" s="230"/>
      <c r="W286" s="50"/>
      <c r="Y286" s="99"/>
    </row>
    <row r="287" spans="1:25" ht="30" customHeight="1">
      <c r="A287" s="151"/>
      <c r="B287" s="50"/>
      <c r="V287" s="230"/>
      <c r="W287" s="50"/>
      <c r="Y287" s="99"/>
    </row>
    <row r="288" spans="1:25" ht="30" customHeight="1">
      <c r="A288" s="151"/>
      <c r="B288" s="50"/>
      <c r="V288" s="230"/>
      <c r="W288" s="50"/>
      <c r="Y288" s="99"/>
    </row>
    <row r="289" spans="1:25" ht="30" customHeight="1">
      <c r="A289" s="151"/>
      <c r="B289" s="50"/>
      <c r="V289" s="230"/>
      <c r="W289" s="50"/>
      <c r="Y289" s="99"/>
    </row>
    <row r="290" spans="1:25" ht="30" customHeight="1">
      <c r="A290" s="151"/>
      <c r="B290" s="50"/>
      <c r="V290" s="230"/>
      <c r="W290" s="50"/>
      <c r="Y290" s="99"/>
    </row>
    <row r="291" spans="1:25" ht="30" customHeight="1">
      <c r="A291" s="151"/>
      <c r="B291" s="50"/>
      <c r="V291" s="230"/>
      <c r="W291" s="50"/>
      <c r="Y291" s="99"/>
    </row>
    <row r="292" spans="1:25" ht="30" customHeight="1">
      <c r="A292" s="151"/>
      <c r="B292" s="50"/>
      <c r="V292" s="230"/>
      <c r="W292" s="50"/>
      <c r="Y292" s="99"/>
    </row>
    <row r="293" spans="1:25" ht="30" customHeight="1">
      <c r="A293" s="151"/>
      <c r="B293" s="50"/>
      <c r="V293" s="230"/>
      <c r="W293" s="50"/>
      <c r="Y293" s="99"/>
    </row>
    <row r="294" spans="1:25" ht="30" customHeight="1">
      <c r="A294" s="151"/>
      <c r="B294" s="50"/>
      <c r="V294" s="230"/>
      <c r="W294" s="50"/>
      <c r="Y294" s="99"/>
    </row>
    <row r="295" spans="1:25" ht="30" customHeight="1">
      <c r="A295" s="151"/>
      <c r="B295" s="50"/>
      <c r="V295" s="230"/>
      <c r="W295" s="50"/>
      <c r="Y295" s="99"/>
    </row>
    <row r="296" spans="1:25" ht="30" customHeight="1">
      <c r="A296" s="151"/>
      <c r="B296" s="50"/>
      <c r="V296" s="230"/>
      <c r="W296" s="50"/>
      <c r="Y296" s="99"/>
    </row>
    <row r="297" spans="1:25" ht="30" customHeight="1">
      <c r="A297" s="151"/>
      <c r="B297" s="50"/>
      <c r="V297" s="230"/>
      <c r="W297" s="50"/>
      <c r="Y297" s="99"/>
    </row>
    <row r="298" spans="1:25" ht="30" customHeight="1">
      <c r="A298" s="151"/>
      <c r="B298" s="50"/>
      <c r="V298" s="230"/>
      <c r="W298" s="50"/>
      <c r="Y298" s="99"/>
    </row>
    <row r="299" spans="1:25" ht="30" customHeight="1">
      <c r="A299" s="151"/>
      <c r="B299" s="50"/>
      <c r="V299" s="230"/>
      <c r="W299" s="50"/>
      <c r="Y299" s="99"/>
    </row>
    <row r="300" spans="1:25" ht="30" customHeight="1">
      <c r="A300" s="151"/>
      <c r="B300" s="50"/>
      <c r="V300" s="230"/>
      <c r="W300" s="50"/>
      <c r="Y300" s="99"/>
    </row>
    <row r="301" spans="1:25" ht="30" customHeight="1">
      <c r="A301" s="151"/>
      <c r="B301" s="50"/>
      <c r="V301" s="230"/>
      <c r="W301" s="50"/>
      <c r="Y301" s="99"/>
    </row>
    <row r="302" spans="1:25" ht="30" customHeight="1">
      <c r="A302" s="151"/>
      <c r="B302" s="50"/>
      <c r="V302" s="230"/>
      <c r="W302" s="50"/>
      <c r="Y302" s="99"/>
    </row>
    <row r="303" spans="1:25" ht="30" customHeight="1">
      <c r="A303" s="151"/>
      <c r="B303" s="50"/>
      <c r="V303" s="230"/>
      <c r="W303" s="50"/>
      <c r="Y303" s="99"/>
    </row>
    <row r="304" spans="1:25" ht="30" customHeight="1">
      <c r="A304" s="151"/>
      <c r="B304" s="50"/>
      <c r="V304" s="230"/>
      <c r="W304" s="50"/>
      <c r="Y304" s="99"/>
    </row>
    <row r="305" spans="1:25" ht="30" customHeight="1">
      <c r="A305" s="151"/>
      <c r="B305" s="50"/>
      <c r="V305" s="230"/>
      <c r="W305" s="50"/>
      <c r="Y305" s="99"/>
    </row>
    <row r="306" spans="1:25" ht="30" customHeight="1">
      <c r="A306" s="151"/>
      <c r="B306" s="50"/>
      <c r="V306" s="230"/>
      <c r="W306" s="50"/>
      <c r="Y306" s="99"/>
    </row>
    <row r="307" spans="1:25" ht="30" customHeight="1">
      <c r="A307" s="151"/>
      <c r="B307" s="50"/>
      <c r="V307" s="230"/>
      <c r="W307" s="50"/>
      <c r="Y307" s="99"/>
    </row>
    <row r="308" spans="1:25" ht="30" customHeight="1">
      <c r="A308" s="151"/>
      <c r="B308" s="50"/>
      <c r="V308" s="230"/>
      <c r="W308" s="50"/>
      <c r="Y308" s="99"/>
    </row>
    <row r="309" spans="1:25" ht="30" customHeight="1">
      <c r="A309" s="151"/>
      <c r="B309" s="50"/>
      <c r="V309" s="230"/>
      <c r="W309" s="50"/>
      <c r="Y309" s="99"/>
    </row>
    <row r="310" spans="1:25" ht="30" customHeight="1">
      <c r="A310" s="151"/>
      <c r="B310" s="50"/>
      <c r="V310" s="230"/>
      <c r="W310" s="50"/>
      <c r="Y310" s="99"/>
    </row>
    <row r="311" spans="1:25" ht="30" customHeight="1">
      <c r="A311" s="151"/>
      <c r="B311" s="50"/>
      <c r="V311" s="230"/>
      <c r="W311" s="50"/>
      <c r="Y311" s="99"/>
    </row>
    <row r="312" spans="1:25" ht="30" customHeight="1">
      <c r="A312" s="151"/>
      <c r="B312" s="50"/>
      <c r="V312" s="230"/>
      <c r="W312" s="50"/>
      <c r="Y312" s="99"/>
    </row>
    <row r="313" spans="1:25" ht="30" customHeight="1">
      <c r="A313" s="151"/>
      <c r="B313" s="50"/>
      <c r="V313" s="230"/>
      <c r="W313" s="50"/>
      <c r="Y313" s="99"/>
    </row>
    <row r="314" spans="1:25" ht="30" customHeight="1">
      <c r="A314" s="151"/>
      <c r="B314" s="50"/>
      <c r="V314" s="230"/>
      <c r="W314" s="50"/>
      <c r="Y314" s="99"/>
    </row>
    <row r="315" spans="1:25" ht="30" customHeight="1">
      <c r="A315" s="151"/>
      <c r="B315" s="50"/>
      <c r="V315" s="230"/>
      <c r="W315" s="50"/>
      <c r="Y315" s="99"/>
    </row>
    <row r="316" spans="1:25" ht="30" customHeight="1">
      <c r="A316" s="151"/>
      <c r="B316" s="50"/>
      <c r="V316" s="230"/>
      <c r="W316" s="50"/>
      <c r="Y316" s="99"/>
    </row>
    <row r="317" spans="1:25" ht="30" customHeight="1">
      <c r="A317" s="151"/>
      <c r="B317" s="50"/>
      <c r="V317" s="230"/>
      <c r="W317" s="50"/>
      <c r="Y317" s="99"/>
    </row>
    <row r="318" spans="1:25" ht="30" customHeight="1">
      <c r="A318" s="151"/>
      <c r="B318" s="50"/>
      <c r="V318" s="230"/>
      <c r="W318" s="50"/>
      <c r="Y318" s="99"/>
    </row>
    <row r="319" spans="1:25" ht="30" customHeight="1">
      <c r="A319" s="151"/>
      <c r="B319" s="50"/>
      <c r="V319" s="230"/>
      <c r="W319" s="50"/>
      <c r="Y319" s="99"/>
    </row>
    <row r="320" spans="1:25" ht="30" customHeight="1">
      <c r="A320" s="151"/>
      <c r="B320" s="50"/>
      <c r="V320" s="230"/>
      <c r="W320" s="50"/>
      <c r="Y320" s="99"/>
    </row>
    <row r="321" spans="1:25" ht="30" customHeight="1">
      <c r="A321" s="151"/>
      <c r="B321" s="50"/>
      <c r="V321" s="230"/>
      <c r="W321" s="50"/>
      <c r="Y321" s="99"/>
    </row>
    <row r="322" spans="1:25" ht="30" customHeight="1">
      <c r="A322" s="151"/>
      <c r="B322" s="50"/>
      <c r="V322" s="230"/>
      <c r="W322" s="50"/>
      <c r="Y322" s="99"/>
    </row>
    <row r="323" spans="1:25" ht="30" customHeight="1">
      <c r="A323" s="151"/>
      <c r="B323" s="50"/>
      <c r="V323" s="230"/>
      <c r="W323" s="50"/>
      <c r="Y323" s="99"/>
    </row>
    <row r="324" spans="1:25" ht="30" customHeight="1">
      <c r="A324" s="151"/>
      <c r="B324" s="50"/>
      <c r="V324" s="230"/>
      <c r="W324" s="50"/>
      <c r="Y324" s="99"/>
    </row>
    <row r="325" spans="1:25" ht="30" customHeight="1">
      <c r="A325" s="151"/>
      <c r="B325" s="50"/>
      <c r="V325" s="230"/>
      <c r="W325" s="50"/>
      <c r="Y325" s="99"/>
    </row>
    <row r="326" spans="1:25" ht="30" customHeight="1">
      <c r="A326" s="151"/>
      <c r="B326" s="50"/>
      <c r="V326" s="230"/>
      <c r="W326" s="50"/>
      <c r="Y326" s="99"/>
    </row>
    <row r="327" spans="1:25" ht="30" customHeight="1">
      <c r="A327" s="151"/>
      <c r="B327" s="50"/>
      <c r="V327" s="230"/>
      <c r="W327" s="50"/>
      <c r="Y327" s="99"/>
    </row>
    <row r="328" spans="1:25" ht="30" customHeight="1">
      <c r="A328" s="151"/>
      <c r="B328" s="50"/>
      <c r="V328" s="230"/>
      <c r="W328" s="50"/>
      <c r="Y328" s="99"/>
    </row>
    <row r="329" spans="1:25" ht="30" customHeight="1">
      <c r="A329" s="151"/>
      <c r="B329" s="50"/>
      <c r="V329" s="230"/>
      <c r="W329" s="50"/>
      <c r="Y329" s="99"/>
    </row>
    <row r="330" spans="1:25" ht="30" customHeight="1">
      <c r="A330" s="151"/>
      <c r="B330" s="50"/>
      <c r="V330" s="230"/>
      <c r="W330" s="50"/>
      <c r="Y330" s="99"/>
    </row>
    <row r="331" spans="1:25" ht="30" customHeight="1">
      <c r="A331" s="151"/>
      <c r="B331" s="50"/>
      <c r="V331" s="230"/>
      <c r="W331" s="50"/>
      <c r="Y331" s="99"/>
    </row>
    <row r="332" spans="1:25" ht="30" customHeight="1">
      <c r="A332" s="151"/>
      <c r="B332" s="50"/>
      <c r="V332" s="230"/>
      <c r="W332" s="50"/>
      <c r="Y332" s="99"/>
    </row>
    <row r="333" spans="1:25" ht="30" customHeight="1">
      <c r="A333" s="151"/>
      <c r="B333" s="50"/>
      <c r="V333" s="230"/>
      <c r="W333" s="50"/>
      <c r="Y333" s="99"/>
    </row>
    <row r="334" spans="1:25" ht="30" customHeight="1">
      <c r="A334" s="151"/>
      <c r="B334" s="50"/>
      <c r="V334" s="230"/>
      <c r="W334" s="50"/>
      <c r="Y334" s="99"/>
    </row>
    <row r="335" spans="1:25" ht="30" customHeight="1">
      <c r="A335" s="151"/>
      <c r="B335" s="50"/>
      <c r="V335" s="230"/>
      <c r="W335" s="50"/>
      <c r="Y335" s="99"/>
    </row>
    <row r="336" spans="1:25" ht="30" customHeight="1">
      <c r="A336" s="151"/>
      <c r="B336" s="50"/>
      <c r="V336" s="230"/>
      <c r="W336" s="50"/>
      <c r="Y336" s="99"/>
    </row>
    <row r="337" spans="1:25" ht="30" customHeight="1">
      <c r="A337" s="151"/>
      <c r="B337" s="50"/>
      <c r="V337" s="230"/>
      <c r="W337" s="50"/>
      <c r="Y337" s="99"/>
    </row>
    <row r="338" spans="1:25" ht="30" customHeight="1">
      <c r="A338" s="151"/>
      <c r="B338" s="50"/>
      <c r="V338" s="230"/>
      <c r="W338" s="50"/>
      <c r="Y338" s="99"/>
    </row>
    <row r="339" spans="1:25" ht="30" customHeight="1">
      <c r="A339" s="151"/>
      <c r="B339" s="50"/>
      <c r="V339" s="230"/>
      <c r="W339" s="50"/>
      <c r="Y339" s="99"/>
    </row>
    <row r="340" spans="1:25" ht="30" customHeight="1">
      <c r="A340" s="151"/>
      <c r="B340" s="50"/>
      <c r="V340" s="230"/>
      <c r="W340" s="50"/>
      <c r="Y340" s="99"/>
    </row>
    <row r="341" spans="1:25" ht="30" customHeight="1">
      <c r="A341" s="151"/>
      <c r="B341" s="50"/>
      <c r="V341" s="230"/>
      <c r="W341" s="50"/>
      <c r="Y341" s="99"/>
    </row>
    <row r="342" spans="1:25" ht="30" customHeight="1">
      <c r="A342" s="151"/>
      <c r="B342" s="50"/>
      <c r="V342" s="230"/>
      <c r="W342" s="50"/>
      <c r="Y342" s="99"/>
    </row>
    <row r="343" spans="1:25" ht="30" customHeight="1">
      <c r="A343" s="151"/>
      <c r="B343" s="50"/>
      <c r="V343" s="230"/>
      <c r="W343" s="50"/>
      <c r="Y343" s="99"/>
    </row>
    <row r="344" spans="1:25" ht="30" customHeight="1">
      <c r="A344" s="151"/>
      <c r="B344" s="50"/>
      <c r="V344" s="230"/>
      <c r="W344" s="50"/>
      <c r="Y344" s="99"/>
    </row>
    <row r="345" spans="1:25" ht="30" customHeight="1">
      <c r="A345" s="151"/>
      <c r="B345" s="50"/>
      <c r="V345" s="230"/>
      <c r="W345" s="50"/>
      <c r="Y345" s="99"/>
    </row>
    <row r="346" spans="1:25" ht="30" customHeight="1">
      <c r="A346" s="151"/>
      <c r="B346" s="50"/>
      <c r="V346" s="230"/>
      <c r="W346" s="50"/>
      <c r="Y346" s="99"/>
    </row>
    <row r="347" spans="1:25" ht="30" customHeight="1">
      <c r="A347" s="151"/>
      <c r="B347" s="50"/>
      <c r="V347" s="230"/>
      <c r="W347" s="50"/>
      <c r="Y347" s="99"/>
    </row>
    <row r="348" spans="1:25" ht="30" customHeight="1">
      <c r="A348" s="151"/>
      <c r="B348" s="50"/>
      <c r="V348" s="230"/>
      <c r="W348" s="50"/>
      <c r="Y348" s="99"/>
    </row>
    <row r="349" spans="1:25" ht="30" customHeight="1">
      <c r="A349" s="151"/>
      <c r="B349" s="50"/>
      <c r="V349" s="230"/>
      <c r="W349" s="50"/>
      <c r="Y349" s="99"/>
    </row>
    <row r="350" spans="1:25" ht="30" customHeight="1">
      <c r="A350" s="151"/>
      <c r="B350" s="50"/>
      <c r="V350" s="230"/>
      <c r="W350" s="50"/>
      <c r="Y350" s="99"/>
    </row>
    <row r="351" spans="1:25" ht="30" customHeight="1">
      <c r="A351" s="151"/>
      <c r="B351" s="50"/>
      <c r="V351" s="230"/>
      <c r="W351" s="50"/>
      <c r="Y351" s="99"/>
    </row>
    <row r="352" spans="1:25" ht="30" customHeight="1">
      <c r="A352" s="151"/>
      <c r="B352" s="50"/>
      <c r="V352" s="230"/>
      <c r="W352" s="50"/>
      <c r="Y352" s="99"/>
    </row>
    <row r="353" spans="1:25" ht="30" customHeight="1">
      <c r="A353" s="151"/>
      <c r="B353" s="50"/>
      <c r="V353" s="230"/>
      <c r="W353" s="50"/>
      <c r="Y353" s="99"/>
    </row>
    <row r="354" spans="1:25" ht="30" customHeight="1">
      <c r="A354" s="151"/>
      <c r="B354" s="50"/>
      <c r="V354" s="230"/>
      <c r="W354" s="50"/>
      <c r="Y354" s="99"/>
    </row>
    <row r="355" spans="1:25" ht="30" customHeight="1">
      <c r="A355" s="151"/>
      <c r="B355" s="50"/>
      <c r="V355" s="230"/>
      <c r="W355" s="50"/>
      <c r="Y355" s="99"/>
    </row>
    <row r="356" spans="1:25" ht="30" customHeight="1">
      <c r="A356" s="151"/>
      <c r="B356" s="50"/>
      <c r="V356" s="230"/>
      <c r="W356" s="50"/>
      <c r="Y356" s="99"/>
    </row>
    <row r="357" spans="1:25" ht="30" customHeight="1">
      <c r="A357" s="151"/>
      <c r="B357" s="50"/>
      <c r="V357" s="230"/>
      <c r="W357" s="50"/>
      <c r="Y357" s="99"/>
    </row>
    <row r="358" spans="1:25" ht="30" customHeight="1">
      <c r="A358" s="151"/>
      <c r="B358" s="50"/>
      <c r="V358" s="230"/>
      <c r="W358" s="50"/>
      <c r="Y358" s="99"/>
    </row>
    <row r="359" spans="1:25" ht="30" customHeight="1">
      <c r="A359" s="151"/>
      <c r="B359" s="50"/>
      <c r="V359" s="230"/>
      <c r="W359" s="50"/>
      <c r="Y359" s="99"/>
    </row>
    <row r="360" spans="1:25" ht="30" customHeight="1">
      <c r="A360" s="151"/>
      <c r="B360" s="50"/>
      <c r="V360" s="230"/>
      <c r="W360" s="50"/>
      <c r="Y360" s="99"/>
    </row>
    <row r="361" spans="1:25" ht="30" customHeight="1">
      <c r="A361" s="151"/>
      <c r="B361" s="50"/>
      <c r="V361" s="230"/>
      <c r="W361" s="50"/>
      <c r="Y361" s="99"/>
    </row>
    <row r="362" spans="1:25" ht="30" customHeight="1">
      <c r="A362" s="151"/>
      <c r="B362" s="50"/>
      <c r="V362" s="230"/>
      <c r="W362" s="50"/>
      <c r="Y362" s="99"/>
    </row>
    <row r="363" spans="1:25" ht="30" customHeight="1">
      <c r="A363" s="151"/>
      <c r="B363" s="50"/>
      <c r="V363" s="230"/>
      <c r="W363" s="50"/>
      <c r="Y363" s="99"/>
    </row>
    <row r="364" spans="1:25" ht="30" customHeight="1">
      <c r="A364" s="151"/>
      <c r="B364" s="50"/>
      <c r="V364" s="230"/>
      <c r="W364" s="50"/>
      <c r="Y364" s="99"/>
    </row>
    <row r="365" spans="1:25" ht="30" customHeight="1">
      <c r="A365" s="151"/>
      <c r="B365" s="50"/>
      <c r="V365" s="230"/>
      <c r="W365" s="50"/>
      <c r="Y365" s="99"/>
    </row>
    <row r="366" spans="1:25" ht="30" customHeight="1">
      <c r="A366" s="151"/>
      <c r="B366" s="50"/>
      <c r="V366" s="230"/>
      <c r="W366" s="50"/>
      <c r="Y366" s="99"/>
    </row>
    <row r="367" spans="1:25" ht="30" customHeight="1">
      <c r="A367" s="151"/>
      <c r="B367" s="50"/>
      <c r="V367" s="230"/>
      <c r="W367" s="50"/>
      <c r="Y367" s="99"/>
    </row>
    <row r="368" spans="1:25" ht="30" customHeight="1">
      <c r="A368" s="151"/>
      <c r="B368" s="50"/>
      <c r="V368" s="230"/>
      <c r="W368" s="50"/>
      <c r="Y368" s="99"/>
    </row>
    <row r="369" spans="1:25" ht="30" customHeight="1">
      <c r="A369" s="151"/>
      <c r="B369" s="50"/>
      <c r="V369" s="230"/>
      <c r="W369" s="50"/>
      <c r="Y369" s="99"/>
    </row>
    <row r="370" spans="1:25" ht="30" customHeight="1">
      <c r="A370" s="151"/>
      <c r="B370" s="50"/>
      <c r="V370" s="230"/>
      <c r="W370" s="50"/>
      <c r="Y370" s="99"/>
    </row>
    <row r="371" spans="1:25" ht="30" customHeight="1">
      <c r="A371" s="151"/>
      <c r="B371" s="50"/>
      <c r="V371" s="230"/>
      <c r="W371" s="50"/>
      <c r="Y371" s="99"/>
    </row>
    <row r="372" spans="1:25" ht="30" customHeight="1">
      <c r="A372" s="151"/>
      <c r="B372" s="50"/>
      <c r="V372" s="230"/>
      <c r="W372" s="50"/>
      <c r="Y372" s="99"/>
    </row>
    <row r="373" spans="1:25" ht="30" customHeight="1">
      <c r="A373" s="151"/>
      <c r="B373" s="50"/>
      <c r="V373" s="230"/>
      <c r="W373" s="50"/>
      <c r="Y373" s="99"/>
    </row>
    <row r="374" spans="1:25" ht="30" customHeight="1">
      <c r="A374" s="151"/>
      <c r="B374" s="50"/>
      <c r="V374" s="230"/>
      <c r="W374" s="50"/>
      <c r="Y374" s="99"/>
    </row>
    <row r="375" spans="1:25" ht="30" customHeight="1">
      <c r="A375" s="151"/>
      <c r="B375" s="50"/>
      <c r="V375" s="230"/>
      <c r="W375" s="50"/>
      <c r="Y375" s="99"/>
    </row>
    <row r="376" spans="1:25" ht="30" customHeight="1">
      <c r="A376" s="151"/>
      <c r="B376" s="50"/>
      <c r="V376" s="230"/>
      <c r="W376" s="50"/>
      <c r="Y376" s="99"/>
    </row>
    <row r="377" spans="1:25" ht="30" customHeight="1">
      <c r="A377" s="151"/>
      <c r="B377" s="50"/>
      <c r="V377" s="230"/>
      <c r="W377" s="50"/>
      <c r="Y377" s="99"/>
    </row>
    <row r="378" spans="1:25" ht="30" customHeight="1">
      <c r="A378" s="151"/>
      <c r="B378" s="50"/>
      <c r="V378" s="230"/>
      <c r="W378" s="50"/>
      <c r="Y378" s="99"/>
    </row>
    <row r="379" spans="1:25" ht="30" customHeight="1">
      <c r="A379" s="151"/>
      <c r="B379" s="50"/>
      <c r="V379" s="230"/>
      <c r="W379" s="50"/>
      <c r="Y379" s="99"/>
    </row>
    <row r="380" spans="1:25" ht="30" customHeight="1">
      <c r="A380" s="151"/>
      <c r="B380" s="50"/>
      <c r="V380" s="230"/>
      <c r="W380" s="50"/>
      <c r="Y380" s="99"/>
    </row>
    <row r="381" spans="1:25" ht="30" customHeight="1">
      <c r="A381" s="151"/>
      <c r="B381" s="50"/>
      <c r="V381" s="230"/>
      <c r="W381" s="50"/>
      <c r="Y381" s="99"/>
    </row>
    <row r="382" spans="1:25" ht="15">
      <c r="A382" s="151"/>
      <c r="B382" s="50"/>
      <c r="V382" s="230"/>
      <c r="W382" s="50"/>
      <c r="Y382" s="99"/>
    </row>
    <row r="383" spans="1:25" ht="15">
      <c r="A383" s="151"/>
      <c r="B383" s="50"/>
      <c r="V383" s="230"/>
      <c r="W383" s="50"/>
      <c r="Y383" s="99"/>
    </row>
    <row r="384" spans="1:25" ht="15">
      <c r="A384" s="151"/>
      <c r="B384" s="50"/>
      <c r="V384" s="230"/>
      <c r="W384" s="50"/>
      <c r="Y384" s="99"/>
    </row>
    <row r="385" spans="1:25" ht="15">
      <c r="A385" s="151"/>
      <c r="B385" s="50"/>
      <c r="V385" s="230"/>
      <c r="W385" s="50"/>
      <c r="Y385" s="99"/>
    </row>
    <row r="386" spans="1:25" ht="15">
      <c r="A386" s="151"/>
      <c r="B386" s="50"/>
      <c r="V386" s="230"/>
      <c r="W386" s="50"/>
      <c r="Y386" s="99"/>
    </row>
    <row r="387" spans="1:25" ht="15">
      <c r="A387" s="151"/>
      <c r="B387" s="50"/>
      <c r="V387" s="230"/>
      <c r="W387" s="50"/>
      <c r="Y387" s="99"/>
    </row>
    <row r="388" spans="1:25" ht="15">
      <c r="A388" s="151"/>
      <c r="B388" s="50"/>
      <c r="V388" s="230"/>
      <c r="W388" s="50"/>
      <c r="Y388" s="99"/>
    </row>
    <row r="389" spans="1:25" ht="15">
      <c r="A389" s="151"/>
      <c r="B389" s="50"/>
      <c r="V389" s="230"/>
      <c r="W389" s="50"/>
      <c r="Y389" s="99"/>
    </row>
    <row r="390" spans="1:25" ht="15">
      <c r="A390" s="151"/>
      <c r="B390" s="50"/>
      <c r="V390" s="230"/>
      <c r="W390" s="50"/>
      <c r="Y390" s="99"/>
    </row>
    <row r="391" spans="1:25" ht="15">
      <c r="A391" s="151"/>
      <c r="B391" s="50"/>
      <c r="V391" s="230"/>
      <c r="W391" s="50"/>
      <c r="Y391" s="99"/>
    </row>
    <row r="392" spans="1:25" ht="15">
      <c r="A392" s="151"/>
      <c r="B392" s="50"/>
      <c r="V392" s="230"/>
      <c r="W392" s="50"/>
      <c r="Y392" s="99"/>
    </row>
    <row r="393" spans="1:25" ht="15">
      <c r="A393" s="151"/>
      <c r="B393" s="50"/>
      <c r="V393" s="230"/>
      <c r="W393" s="50"/>
      <c r="Y393" s="99"/>
    </row>
    <row r="394" spans="1:25" ht="15">
      <c r="A394" s="151"/>
      <c r="B394" s="50"/>
      <c r="V394" s="230"/>
      <c r="W394" s="50"/>
      <c r="Y394" s="99"/>
    </row>
    <row r="395" spans="1:25" ht="15">
      <c r="A395" s="151"/>
      <c r="B395" s="50"/>
      <c r="V395" s="230"/>
      <c r="W395" s="50"/>
      <c r="Y395" s="99"/>
    </row>
    <row r="396" spans="1:25" ht="15">
      <c r="A396" s="151"/>
      <c r="B396" s="50"/>
      <c r="V396" s="230"/>
      <c r="W396" s="50"/>
      <c r="Y396" s="99"/>
    </row>
    <row r="397" spans="1:25" ht="15">
      <c r="A397" s="151"/>
      <c r="B397" s="50"/>
      <c r="V397" s="230"/>
      <c r="W397" s="50"/>
      <c r="Y397" s="99"/>
    </row>
    <row r="398" spans="1:25" ht="15">
      <c r="A398" s="151"/>
      <c r="B398" s="50"/>
      <c r="V398" s="230"/>
      <c r="W398" s="50"/>
      <c r="Y398" s="99"/>
    </row>
    <row r="399" spans="1:25" ht="15">
      <c r="A399" s="151"/>
      <c r="B399" s="50"/>
      <c r="V399" s="230"/>
      <c r="W399" s="50"/>
      <c r="Y399" s="99"/>
    </row>
    <row r="400" spans="1:25" ht="15">
      <c r="A400" s="151"/>
      <c r="B400" s="50"/>
      <c r="V400" s="230"/>
      <c r="W400" s="50"/>
      <c r="Y400" s="99"/>
    </row>
    <row r="401" spans="1:25" ht="15">
      <c r="A401" s="151"/>
      <c r="B401" s="50"/>
      <c r="V401" s="230"/>
      <c r="W401" s="50"/>
      <c r="Y401" s="99"/>
    </row>
    <row r="402" spans="1:25" ht="15">
      <c r="A402" s="151"/>
      <c r="B402" s="50"/>
      <c r="V402" s="230"/>
      <c r="W402" s="50"/>
      <c r="Y402" s="99"/>
    </row>
    <row r="403" spans="1:25" ht="15">
      <c r="A403" s="151"/>
      <c r="B403" s="50"/>
      <c r="V403" s="230"/>
      <c r="W403" s="50"/>
      <c r="Y403" s="99"/>
    </row>
    <row r="404" spans="1:25" ht="15">
      <c r="A404" s="151"/>
      <c r="B404" s="50"/>
      <c r="V404" s="230"/>
      <c r="W404" s="50"/>
      <c r="Y404" s="99"/>
    </row>
    <row r="405" spans="1:25" ht="15">
      <c r="A405" s="151"/>
      <c r="B405" s="50"/>
      <c r="V405" s="230"/>
      <c r="W405" s="50"/>
      <c r="Y405" s="99"/>
    </row>
    <row r="406" spans="1:25" ht="15">
      <c r="A406" s="151"/>
      <c r="B406" s="50"/>
      <c r="V406" s="230"/>
      <c r="W406" s="50"/>
      <c r="Y406" s="99"/>
    </row>
    <row r="407" spans="1:25" ht="15">
      <c r="A407" s="151"/>
      <c r="B407" s="50"/>
      <c r="V407" s="230"/>
      <c r="W407" s="50"/>
      <c r="Y407" s="99"/>
    </row>
    <row r="408" spans="1:25" ht="15">
      <c r="A408" s="151"/>
      <c r="B408" s="50"/>
      <c r="V408" s="230"/>
      <c r="W408" s="50"/>
      <c r="Y408" s="99"/>
    </row>
    <row r="409" spans="1:25" ht="15">
      <c r="A409" s="151"/>
      <c r="B409" s="50"/>
      <c r="V409" s="230"/>
      <c r="W409" s="50"/>
      <c r="Y409" s="99"/>
    </row>
    <row r="410" spans="1:25" ht="15">
      <c r="A410" s="151"/>
      <c r="B410" s="50"/>
      <c r="V410" s="230"/>
      <c r="W410" s="50"/>
      <c r="Y410" s="99"/>
    </row>
    <row r="411" spans="1:25" ht="15">
      <c r="A411" s="151"/>
      <c r="B411" s="50"/>
      <c r="V411" s="230"/>
      <c r="W411" s="50"/>
      <c r="Y411" s="99"/>
    </row>
    <row r="412" spans="1:25" ht="15">
      <c r="A412" s="151"/>
      <c r="B412" s="50"/>
      <c r="V412" s="230"/>
      <c r="W412" s="50"/>
      <c r="Y412" s="99"/>
    </row>
    <row r="413" spans="1:25" ht="15">
      <c r="A413" s="151"/>
      <c r="B413" s="50"/>
      <c r="V413" s="230"/>
      <c r="W413" s="50"/>
      <c r="Y413" s="99"/>
    </row>
    <row r="414" spans="1:25" ht="15">
      <c r="A414" s="151"/>
      <c r="B414" s="50"/>
      <c r="V414" s="230"/>
      <c r="W414" s="50"/>
      <c r="Y414" s="99"/>
    </row>
    <row r="415" spans="1:25" ht="15">
      <c r="A415" s="151"/>
      <c r="B415" s="50"/>
      <c r="V415" s="230"/>
      <c r="W415" s="50"/>
      <c r="Y415" s="99"/>
    </row>
    <row r="416" spans="1:25" ht="15">
      <c r="A416" s="151"/>
      <c r="B416" s="50"/>
      <c r="V416" s="230"/>
      <c r="W416" s="50"/>
      <c r="Y416" s="99"/>
    </row>
    <row r="417" spans="1:25" ht="15">
      <c r="A417" s="151"/>
      <c r="B417" s="50"/>
      <c r="V417" s="230"/>
      <c r="W417" s="50"/>
      <c r="Y417" s="99"/>
    </row>
    <row r="418" spans="1:25" ht="15">
      <c r="A418" s="151"/>
      <c r="B418" s="50"/>
      <c r="V418" s="230"/>
      <c r="W418" s="50"/>
      <c r="Y418" s="99"/>
    </row>
    <row r="419" spans="1:25" ht="15">
      <c r="A419" s="151"/>
      <c r="B419" s="50"/>
      <c r="V419" s="230"/>
      <c r="W419" s="50"/>
      <c r="Y419" s="99"/>
    </row>
    <row r="420" spans="1:25" ht="15">
      <c r="A420" s="151"/>
      <c r="B420" s="50"/>
      <c r="V420" s="230"/>
      <c r="W420" s="50"/>
      <c r="Y420" s="99"/>
    </row>
    <row r="421" spans="1:25" ht="15">
      <c r="A421" s="151"/>
      <c r="B421" s="50"/>
      <c r="V421" s="230"/>
      <c r="W421" s="50"/>
      <c r="Y421" s="99"/>
    </row>
    <row r="422" spans="1:25" ht="15">
      <c r="A422" s="151"/>
      <c r="B422" s="50"/>
      <c r="V422" s="230"/>
      <c r="W422" s="50"/>
      <c r="Y422" s="99"/>
    </row>
    <row r="423" spans="1:25" ht="15">
      <c r="A423" s="151"/>
      <c r="B423" s="50"/>
      <c r="V423" s="230"/>
      <c r="W423" s="50"/>
      <c r="Y423" s="99"/>
    </row>
    <row r="424" spans="1:25" ht="15">
      <c r="A424" s="151"/>
      <c r="B424" s="50"/>
      <c r="V424" s="230"/>
      <c r="W424" s="50"/>
      <c r="Y424" s="99"/>
    </row>
    <row r="425" spans="1:25" ht="15">
      <c r="A425" s="151"/>
      <c r="B425" s="50"/>
      <c r="V425" s="230"/>
      <c r="W425" s="50"/>
      <c r="Y425" s="99"/>
    </row>
    <row r="426" spans="1:25" ht="15">
      <c r="A426" s="151"/>
      <c r="B426" s="50"/>
      <c r="V426" s="230"/>
      <c r="W426" s="50"/>
      <c r="Y426" s="99"/>
    </row>
    <row r="427" spans="1:25" ht="15">
      <c r="A427" s="151"/>
      <c r="B427" s="50"/>
      <c r="V427" s="230"/>
      <c r="W427" s="50"/>
      <c r="Y427" s="99"/>
    </row>
    <row r="428" spans="1:25" ht="15">
      <c r="A428" s="151"/>
      <c r="B428" s="50"/>
      <c r="V428" s="230"/>
      <c r="W428" s="50"/>
      <c r="Y428" s="99"/>
    </row>
    <row r="429" spans="1:25" ht="15">
      <c r="A429" s="151"/>
      <c r="B429" s="50"/>
      <c r="V429" s="230"/>
      <c r="W429" s="50"/>
      <c r="Y429" s="99"/>
    </row>
    <row r="430" spans="1:25" ht="15">
      <c r="A430" s="151"/>
      <c r="B430" s="50"/>
      <c r="V430" s="230"/>
      <c r="W430" s="50"/>
      <c r="Y430" s="99"/>
    </row>
    <row r="431" spans="1:25" ht="15">
      <c r="A431" s="151"/>
      <c r="B431" s="50"/>
      <c r="V431" s="230"/>
      <c r="W431" s="50"/>
      <c r="Y431" s="99"/>
    </row>
    <row r="432" spans="1:25" ht="15">
      <c r="A432" s="151"/>
      <c r="B432" s="50"/>
      <c r="V432" s="230"/>
      <c r="W432" s="50"/>
      <c r="Y432" s="99"/>
    </row>
    <row r="433" spans="1:25" ht="15">
      <c r="A433" s="151"/>
      <c r="B433" s="50"/>
      <c r="V433" s="230"/>
      <c r="W433" s="50"/>
      <c r="Y433" s="99"/>
    </row>
    <row r="434" spans="1:25" ht="15">
      <c r="A434" s="151"/>
      <c r="B434" s="50"/>
      <c r="V434" s="230"/>
      <c r="W434" s="50"/>
      <c r="Y434" s="99"/>
    </row>
    <row r="435" spans="1:25" ht="15">
      <c r="A435" s="151"/>
      <c r="B435" s="50"/>
      <c r="V435" s="230"/>
      <c r="W435" s="50"/>
      <c r="Y435" s="99"/>
    </row>
    <row r="436" spans="1:25" ht="15">
      <c r="A436" s="151"/>
      <c r="B436" s="50"/>
      <c r="V436" s="230"/>
      <c r="W436" s="50"/>
      <c r="Y436" s="99"/>
    </row>
    <row r="437" spans="1:25" ht="15">
      <c r="A437" s="151"/>
      <c r="B437" s="50"/>
      <c r="V437" s="230"/>
      <c r="W437" s="50"/>
      <c r="Y437" s="99"/>
    </row>
    <row r="438" spans="1:25" ht="15">
      <c r="A438" s="151"/>
      <c r="B438" s="50"/>
      <c r="V438" s="230"/>
      <c r="W438" s="50"/>
      <c r="Y438" s="99"/>
    </row>
    <row r="439" spans="1:25" ht="15">
      <c r="A439" s="151"/>
      <c r="B439" s="50"/>
      <c r="V439" s="230"/>
      <c r="W439" s="50"/>
      <c r="Y439" s="99"/>
    </row>
    <row r="440" spans="1:25" ht="15">
      <c r="A440" s="151"/>
      <c r="B440" s="50"/>
      <c r="V440" s="230"/>
      <c r="W440" s="50"/>
      <c r="Y440" s="99"/>
    </row>
    <row r="441" spans="1:25" ht="15">
      <c r="A441" s="151"/>
      <c r="B441" s="50"/>
      <c r="V441" s="230"/>
      <c r="W441" s="50"/>
      <c r="Y441" s="99"/>
    </row>
    <row r="442" spans="1:25" ht="15">
      <c r="A442" s="151"/>
      <c r="B442" s="50"/>
      <c r="V442" s="230"/>
      <c r="W442" s="50"/>
      <c r="Y442" s="99"/>
    </row>
    <row r="443" spans="1:25" ht="15">
      <c r="A443" s="151"/>
      <c r="B443" s="50"/>
      <c r="V443" s="230"/>
      <c r="W443" s="50"/>
      <c r="Y443" s="99"/>
    </row>
    <row r="444" spans="1:25" ht="15">
      <c r="A444" s="151"/>
      <c r="B444" s="50"/>
      <c r="V444" s="230"/>
      <c r="W444" s="50"/>
      <c r="Y444" s="99"/>
    </row>
    <row r="445" spans="1:25" ht="15">
      <c r="A445" s="151"/>
      <c r="B445" s="50"/>
      <c r="V445" s="230"/>
      <c r="W445" s="50"/>
      <c r="Y445" s="99"/>
    </row>
    <row r="446" spans="1:25" ht="15">
      <c r="A446" s="151"/>
      <c r="B446" s="50"/>
      <c r="V446" s="230"/>
      <c r="W446" s="50"/>
      <c r="Y446" s="99"/>
    </row>
    <row r="447" spans="1:25" ht="15">
      <c r="A447" s="151"/>
      <c r="B447" s="50"/>
      <c r="V447" s="230"/>
      <c r="W447" s="50"/>
      <c r="Y447" s="99"/>
    </row>
    <row r="448" spans="1:25" ht="15">
      <c r="A448" s="151"/>
      <c r="B448" s="50"/>
      <c r="V448" s="230"/>
      <c r="W448" s="50"/>
      <c r="Y448" s="99"/>
    </row>
    <row r="449" spans="1:25" ht="15">
      <c r="A449" s="151"/>
      <c r="B449" s="50"/>
      <c r="V449" s="230"/>
      <c r="W449" s="50"/>
      <c r="Y449" s="99"/>
    </row>
    <row r="450" spans="1:25" ht="15">
      <c r="A450" s="151"/>
      <c r="B450" s="50"/>
      <c r="V450" s="230"/>
      <c r="W450" s="50"/>
      <c r="Y450" s="99"/>
    </row>
    <row r="451" spans="1:25" ht="15">
      <c r="A451" s="151"/>
      <c r="B451" s="50"/>
      <c r="V451" s="230"/>
      <c r="W451" s="50"/>
      <c r="Y451" s="99"/>
    </row>
    <row r="452" spans="1:25" ht="15">
      <c r="A452" s="151"/>
      <c r="B452" s="50"/>
      <c r="V452" s="230"/>
      <c r="W452" s="50"/>
      <c r="Y452" s="99"/>
    </row>
    <row r="453" spans="1:25" ht="15">
      <c r="A453" s="151"/>
      <c r="B453" s="50"/>
      <c r="V453" s="230"/>
      <c r="W453" s="50"/>
      <c r="Y453" s="99"/>
    </row>
    <row r="454" spans="1:25" ht="15">
      <c r="A454" s="151"/>
      <c r="B454" s="50"/>
      <c r="V454" s="230"/>
      <c r="W454" s="50"/>
      <c r="Y454" s="99"/>
    </row>
    <row r="455" spans="1:25" ht="15">
      <c r="A455" s="151"/>
      <c r="B455" s="50"/>
      <c r="V455" s="230"/>
      <c r="W455" s="50"/>
      <c r="Y455" s="99"/>
    </row>
    <row r="456" spans="1:25" ht="15">
      <c r="A456" s="151"/>
      <c r="B456" s="50"/>
      <c r="V456" s="230"/>
      <c r="W456" s="50"/>
      <c r="Y456" s="99"/>
    </row>
    <row r="457" spans="1:25" ht="15">
      <c r="A457" s="151"/>
      <c r="B457" s="50"/>
      <c r="V457" s="230"/>
      <c r="W457" s="50"/>
      <c r="Y457" s="99"/>
    </row>
    <row r="458" spans="1:25" ht="15">
      <c r="A458" s="151"/>
      <c r="B458" s="50"/>
      <c r="V458" s="230"/>
      <c r="W458" s="50"/>
      <c r="Y458" s="99"/>
    </row>
    <row r="459" spans="1:25" ht="15">
      <c r="A459" s="151"/>
      <c r="B459" s="50"/>
      <c r="V459" s="230"/>
      <c r="W459" s="50"/>
      <c r="Y459" s="99"/>
    </row>
    <row r="460" spans="1:25" ht="15">
      <c r="A460" s="151"/>
      <c r="B460" s="50"/>
      <c r="V460" s="230"/>
      <c r="W460" s="50"/>
      <c r="Y460" s="99"/>
    </row>
    <row r="461" spans="1:25" ht="15">
      <c r="A461" s="151"/>
      <c r="B461" s="50"/>
      <c r="V461" s="230"/>
      <c r="W461" s="50"/>
      <c r="Y461" s="99"/>
    </row>
    <row r="462" spans="1:25" ht="15">
      <c r="A462" s="151"/>
      <c r="B462" s="50"/>
      <c r="V462" s="230"/>
      <c r="W462" s="50"/>
      <c r="Y462" s="99"/>
    </row>
    <row r="463" spans="1:25" ht="15">
      <c r="A463" s="151"/>
      <c r="B463" s="50"/>
      <c r="V463" s="230"/>
      <c r="W463" s="50"/>
      <c r="Y463" s="99"/>
    </row>
    <row r="464" spans="1:25" ht="15">
      <c r="A464" s="151"/>
      <c r="B464" s="50"/>
      <c r="V464" s="230"/>
      <c r="W464" s="50"/>
      <c r="Y464" s="99"/>
    </row>
    <row r="465" spans="1:25" ht="15">
      <c r="A465" s="151"/>
      <c r="B465" s="50"/>
      <c r="V465" s="230"/>
      <c r="W465" s="50"/>
      <c r="Y465" s="99"/>
    </row>
    <row r="466" spans="1:25" ht="15">
      <c r="A466" s="151"/>
      <c r="B466" s="50"/>
      <c r="V466" s="230"/>
      <c r="W466" s="50"/>
      <c r="Y466" s="99"/>
    </row>
    <row r="467" spans="1:25" ht="15">
      <c r="A467" s="151"/>
      <c r="B467" s="50"/>
      <c r="V467" s="230"/>
      <c r="W467" s="50"/>
      <c r="Y467" s="99"/>
    </row>
    <row r="468" spans="1:25" ht="15">
      <c r="A468" s="151"/>
      <c r="B468" s="50"/>
      <c r="V468" s="230"/>
      <c r="W468" s="50"/>
      <c r="Y468" s="99"/>
    </row>
    <row r="469" spans="1:25" ht="15">
      <c r="A469" s="151"/>
      <c r="B469" s="50"/>
      <c r="V469" s="230"/>
      <c r="W469" s="50"/>
      <c r="Y469" s="99"/>
    </row>
    <row r="470" spans="1:25" ht="15">
      <c r="A470" s="151"/>
      <c r="B470" s="50"/>
      <c r="V470" s="230"/>
      <c r="W470" s="50"/>
      <c r="Y470" s="99"/>
    </row>
    <row r="471" spans="1:25" ht="15">
      <c r="A471" s="151"/>
      <c r="B471" s="50"/>
      <c r="V471" s="230"/>
      <c r="W471" s="50"/>
      <c r="Y471" s="99"/>
    </row>
    <row r="472" spans="1:25" ht="15">
      <c r="A472" s="151"/>
      <c r="B472" s="50"/>
      <c r="V472" s="230"/>
      <c r="W472" s="50"/>
      <c r="Y472" s="99"/>
    </row>
    <row r="473" spans="1:25" ht="15">
      <c r="A473" s="151"/>
      <c r="B473" s="50"/>
      <c r="V473" s="230"/>
      <c r="W473" s="50"/>
      <c r="Y473" s="99"/>
    </row>
    <row r="474" spans="1:25" ht="15">
      <c r="A474" s="151"/>
      <c r="B474" s="50"/>
      <c r="V474" s="230"/>
      <c r="W474" s="50"/>
      <c r="Y474" s="99"/>
    </row>
    <row r="475" spans="1:25" ht="15">
      <c r="A475" s="151"/>
      <c r="B475" s="50"/>
      <c r="V475" s="230"/>
      <c r="W475" s="50"/>
      <c r="Y475" s="99"/>
    </row>
    <row r="476" spans="1:25" ht="15">
      <c r="A476" s="151"/>
      <c r="B476" s="50"/>
      <c r="V476" s="230"/>
      <c r="W476" s="50"/>
      <c r="Y476" s="99"/>
    </row>
    <row r="477" spans="1:25" ht="15">
      <c r="A477" s="151"/>
      <c r="B477" s="50"/>
      <c r="V477" s="230"/>
      <c r="W477" s="50"/>
      <c r="Y477" s="99"/>
    </row>
    <row r="478" spans="1:25" ht="15">
      <c r="A478" s="151"/>
      <c r="B478" s="50"/>
      <c r="V478" s="230"/>
      <c r="W478" s="50"/>
      <c r="Y478" s="99"/>
    </row>
    <row r="479" spans="1:25" ht="15">
      <c r="A479" s="151"/>
      <c r="B479" s="50"/>
      <c r="V479" s="230"/>
      <c r="W479" s="50"/>
      <c r="Y479" s="99"/>
    </row>
    <row r="480" spans="1:25" ht="15">
      <c r="A480" s="151"/>
      <c r="B480" s="50"/>
      <c r="V480" s="230"/>
      <c r="W480" s="50"/>
      <c r="Y480" s="99"/>
    </row>
    <row r="481" spans="1:25" ht="15">
      <c r="A481" s="151"/>
      <c r="B481" s="50"/>
      <c r="V481" s="230"/>
      <c r="W481" s="50"/>
      <c r="Y481" s="99"/>
    </row>
    <row r="482" spans="1:25" ht="15">
      <c r="A482" s="151"/>
      <c r="B482" s="50"/>
      <c r="V482" s="230"/>
      <c r="W482" s="50"/>
      <c r="Y482" s="99"/>
    </row>
    <row r="483" spans="1:25" ht="15">
      <c r="A483" s="151"/>
      <c r="B483" s="50"/>
      <c r="V483" s="230"/>
      <c r="W483" s="50"/>
      <c r="Y483" s="99"/>
    </row>
    <row r="484" spans="1:25" ht="15">
      <c r="A484" s="151"/>
      <c r="B484" s="50"/>
      <c r="V484" s="230"/>
      <c r="W484" s="50"/>
      <c r="Y484" s="99"/>
    </row>
    <row r="485" spans="1:25" ht="15">
      <c r="A485" s="151"/>
      <c r="B485" s="50"/>
      <c r="V485" s="230"/>
      <c r="W485" s="50"/>
      <c r="Y485" s="99"/>
    </row>
    <row r="486" spans="1:25" ht="15">
      <c r="A486" s="151"/>
      <c r="B486" s="50"/>
      <c r="V486" s="230"/>
      <c r="W486" s="50"/>
      <c r="Y486" s="99"/>
    </row>
    <row r="487" spans="1:25" ht="15">
      <c r="A487" s="151"/>
      <c r="B487" s="50"/>
      <c r="V487" s="230"/>
      <c r="W487" s="50"/>
      <c r="Y487" s="99"/>
    </row>
    <row r="488" spans="1:25" ht="15">
      <c r="A488" s="151"/>
      <c r="B488" s="50"/>
      <c r="V488" s="230"/>
      <c r="W488" s="50"/>
      <c r="Y488" s="99"/>
    </row>
    <row r="489" spans="1:25" ht="15">
      <c r="A489" s="151"/>
      <c r="B489" s="50"/>
      <c r="V489" s="230"/>
      <c r="W489" s="50"/>
      <c r="Y489" s="99"/>
    </row>
    <row r="490" spans="1:25" ht="15">
      <c r="A490" s="151"/>
      <c r="B490" s="50"/>
      <c r="V490" s="230"/>
      <c r="W490" s="50"/>
      <c r="Y490" s="99"/>
    </row>
    <row r="491" spans="1:25" ht="15">
      <c r="A491" s="151"/>
      <c r="B491" s="50"/>
      <c r="V491" s="230"/>
      <c r="W491" s="50"/>
      <c r="Y491" s="99"/>
    </row>
    <row r="492" spans="1:25" ht="15">
      <c r="A492" s="151"/>
      <c r="B492" s="50"/>
      <c r="V492" s="230"/>
      <c r="W492" s="50"/>
      <c r="Y492" s="99"/>
    </row>
    <row r="493" spans="1:25" ht="15">
      <c r="A493" s="151"/>
      <c r="B493" s="50"/>
      <c r="V493" s="230"/>
      <c r="W493" s="50"/>
      <c r="Y493" s="99"/>
    </row>
    <row r="494" spans="1:25" ht="15">
      <c r="A494" s="151"/>
      <c r="B494" s="50"/>
      <c r="V494" s="230"/>
      <c r="W494" s="50"/>
      <c r="Y494" s="99"/>
    </row>
    <row r="495" spans="1:25" ht="15">
      <c r="A495" s="151"/>
      <c r="B495" s="50"/>
      <c r="V495" s="230"/>
      <c r="W495" s="50"/>
      <c r="Y495" s="99"/>
    </row>
    <row r="496" spans="1:25" ht="15">
      <c r="A496" s="151"/>
      <c r="B496" s="50"/>
      <c r="V496" s="230"/>
      <c r="W496" s="50"/>
      <c r="Y496" s="99"/>
    </row>
    <row r="497" spans="1:25" ht="15">
      <c r="A497" s="151"/>
      <c r="B497" s="50"/>
      <c r="V497" s="230"/>
      <c r="W497" s="50"/>
      <c r="Y497" s="99"/>
    </row>
    <row r="498" spans="1:25" ht="15">
      <c r="A498" s="151"/>
      <c r="B498" s="50"/>
      <c r="V498" s="230"/>
      <c r="W498" s="50"/>
      <c r="Y498" s="99"/>
    </row>
    <row r="499" spans="1:25" ht="15">
      <c r="A499" s="151"/>
      <c r="B499" s="50"/>
      <c r="V499" s="230"/>
      <c r="W499" s="50"/>
      <c r="Y499" s="99"/>
    </row>
    <row r="500" spans="1:25" ht="15">
      <c r="A500" s="151"/>
      <c r="B500" s="50"/>
      <c r="V500" s="230"/>
      <c r="W500" s="50"/>
      <c r="Y500" s="99"/>
    </row>
    <row r="501" spans="1:25" ht="15">
      <c r="A501" s="151"/>
      <c r="B501" s="50"/>
      <c r="V501" s="230"/>
      <c r="W501" s="50"/>
      <c r="Y501" s="99"/>
    </row>
    <row r="502" spans="1:25" ht="15">
      <c r="A502" s="151"/>
      <c r="B502" s="50"/>
      <c r="V502" s="230"/>
      <c r="W502" s="50"/>
      <c r="Y502" s="99"/>
    </row>
    <row r="503" spans="1:25" ht="15">
      <c r="A503" s="151"/>
      <c r="B503" s="50"/>
      <c r="V503" s="230"/>
      <c r="W503" s="50"/>
      <c r="Y503" s="99"/>
    </row>
    <row r="504" spans="1:25" ht="15">
      <c r="A504" s="151"/>
      <c r="B504" s="50"/>
      <c r="V504" s="230"/>
      <c r="W504" s="50"/>
      <c r="Y504" s="99"/>
    </row>
    <row r="505" spans="1:25" ht="15">
      <c r="A505" s="151"/>
      <c r="B505" s="50"/>
      <c r="V505" s="230"/>
      <c r="W505" s="50"/>
      <c r="Y505" s="99"/>
    </row>
    <row r="506" spans="1:25" ht="15">
      <c r="A506" s="151"/>
      <c r="B506" s="50"/>
      <c r="V506" s="230"/>
      <c r="W506" s="50"/>
      <c r="Y506" s="99"/>
    </row>
    <row r="507" spans="1:25" ht="15">
      <c r="A507" s="151"/>
      <c r="B507" s="50"/>
      <c r="V507" s="230"/>
      <c r="W507" s="50"/>
      <c r="Y507" s="99"/>
    </row>
    <row r="508" spans="1:25" ht="15">
      <c r="A508" s="151"/>
      <c r="B508" s="50"/>
      <c r="V508" s="230"/>
      <c r="W508" s="50"/>
      <c r="Y508" s="99"/>
    </row>
    <row r="509" spans="1:25" ht="15">
      <c r="A509" s="151"/>
      <c r="B509" s="50"/>
      <c r="V509" s="230"/>
      <c r="W509" s="50"/>
      <c r="Y509" s="99"/>
    </row>
    <row r="510" spans="1:25" ht="15">
      <c r="A510" s="151"/>
      <c r="B510" s="50"/>
      <c r="V510" s="230"/>
      <c r="W510" s="50"/>
      <c r="Y510" s="99"/>
    </row>
    <row r="511" spans="1:25" ht="15">
      <c r="A511" s="151"/>
      <c r="B511" s="50"/>
      <c r="V511" s="230"/>
      <c r="W511" s="50"/>
      <c r="Y511" s="99"/>
    </row>
    <row r="512" spans="1:25" ht="15">
      <c r="A512" s="151"/>
      <c r="B512" s="50"/>
      <c r="V512" s="230"/>
      <c r="W512" s="50"/>
      <c r="Y512" s="99"/>
    </row>
    <row r="513" spans="1:25" ht="15">
      <c r="A513" s="151"/>
      <c r="B513" s="50"/>
      <c r="V513" s="230"/>
      <c r="W513" s="50"/>
      <c r="Y513" s="99"/>
    </row>
    <row r="514" spans="1:25" ht="15">
      <c r="A514" s="151"/>
      <c r="B514" s="50"/>
      <c r="V514" s="230"/>
      <c r="W514" s="50"/>
      <c r="Y514" s="99"/>
    </row>
    <row r="515" spans="1:25" ht="15">
      <c r="A515" s="151"/>
      <c r="B515" s="50"/>
      <c r="V515" s="230"/>
      <c r="W515" s="50"/>
      <c r="Y515" s="99"/>
    </row>
    <row r="516" spans="1:25" ht="15">
      <c r="A516" s="151"/>
      <c r="B516" s="50"/>
      <c r="V516" s="230"/>
      <c r="W516" s="50"/>
      <c r="Y516" s="99"/>
    </row>
    <row r="517" spans="1:25" ht="15">
      <c r="A517" s="151"/>
      <c r="B517" s="50"/>
      <c r="V517" s="230"/>
      <c r="W517" s="50"/>
      <c r="Y517" s="99"/>
    </row>
    <row r="518" spans="1:25" ht="15">
      <c r="A518" s="151"/>
      <c r="B518" s="50"/>
      <c r="V518" s="230"/>
      <c r="W518" s="50"/>
      <c r="Y518" s="99"/>
    </row>
    <row r="519" spans="1:25" ht="15">
      <c r="A519" s="151"/>
      <c r="B519" s="50"/>
      <c r="V519" s="230"/>
      <c r="W519" s="50"/>
      <c r="Y519" s="99"/>
    </row>
    <row r="520" spans="1:25" ht="15">
      <c r="A520" s="151"/>
      <c r="B520" s="50"/>
      <c r="V520" s="230"/>
      <c r="W520" s="50"/>
      <c r="Y520" s="99"/>
    </row>
    <row r="521" spans="1:25" ht="15">
      <c r="A521" s="151"/>
      <c r="B521" s="50"/>
      <c r="V521" s="230"/>
      <c r="W521" s="50"/>
      <c r="Y521" s="99"/>
    </row>
    <row r="522" spans="1:25" ht="15">
      <c r="A522" s="151"/>
      <c r="B522" s="50"/>
      <c r="V522" s="230"/>
      <c r="W522" s="50"/>
      <c r="Y522" s="99"/>
    </row>
    <row r="523" spans="1:25" ht="15">
      <c r="A523" s="151"/>
      <c r="B523" s="50"/>
      <c r="V523" s="230"/>
      <c r="W523" s="50"/>
      <c r="Y523" s="99"/>
    </row>
    <row r="524" spans="1:25" ht="15">
      <c r="A524" s="151"/>
      <c r="B524" s="50"/>
      <c r="V524" s="230"/>
      <c r="W524" s="50"/>
      <c r="Y524" s="99"/>
    </row>
    <row r="525" spans="1:25" ht="15">
      <c r="A525" s="151"/>
      <c r="B525" s="50"/>
      <c r="V525" s="230"/>
      <c r="W525" s="50"/>
      <c r="Y525" s="99"/>
    </row>
    <row r="526" spans="1:25" ht="15">
      <c r="A526" s="151"/>
      <c r="B526" s="50"/>
      <c r="V526" s="230"/>
      <c r="W526" s="50"/>
      <c r="Y526" s="99"/>
    </row>
    <row r="527" spans="1:25" ht="15">
      <c r="A527" s="151"/>
      <c r="B527" s="50"/>
      <c r="V527" s="230"/>
      <c r="W527" s="50"/>
      <c r="Y527" s="99"/>
    </row>
    <row r="528" spans="1:25" ht="15">
      <c r="A528" s="151"/>
      <c r="B528" s="50"/>
      <c r="V528" s="230"/>
      <c r="W528" s="50"/>
      <c r="Y528" s="99"/>
    </row>
    <row r="529" spans="1:25" ht="15">
      <c r="A529" s="151"/>
      <c r="B529" s="50"/>
      <c r="V529" s="230"/>
      <c r="W529" s="50"/>
      <c r="Y529" s="99"/>
    </row>
    <row r="530" spans="1:25" ht="15">
      <c r="A530" s="151"/>
      <c r="B530" s="50"/>
      <c r="V530" s="230"/>
      <c r="W530" s="50"/>
      <c r="Y530" s="99"/>
    </row>
    <row r="531" spans="1:25" ht="15">
      <c r="A531" s="151"/>
      <c r="B531" s="50"/>
      <c r="V531" s="230"/>
      <c r="W531" s="50"/>
      <c r="Y531" s="99"/>
    </row>
    <row r="532" spans="1:25" ht="15">
      <c r="A532" s="151"/>
      <c r="B532" s="50"/>
      <c r="V532" s="230"/>
      <c r="W532" s="50"/>
      <c r="Y532" s="99"/>
    </row>
    <row r="533" spans="1:25" ht="15">
      <c r="A533" s="151"/>
      <c r="B533" s="50"/>
      <c r="V533" s="230"/>
      <c r="W533" s="50"/>
      <c r="Y533" s="99"/>
    </row>
    <row r="534" spans="1:25" ht="15">
      <c r="A534" s="151"/>
      <c r="B534" s="50"/>
      <c r="V534" s="230"/>
      <c r="W534" s="50"/>
      <c r="Y534" s="99"/>
    </row>
    <row r="535" spans="1:25" ht="15">
      <c r="A535" s="151"/>
      <c r="B535" s="50"/>
      <c r="V535" s="230"/>
      <c r="W535" s="50"/>
      <c r="Y535" s="99"/>
    </row>
    <row r="536" spans="1:25" ht="15">
      <c r="A536" s="151"/>
      <c r="B536" s="50"/>
      <c r="V536" s="230"/>
      <c r="W536" s="50"/>
      <c r="Y536" s="99"/>
    </row>
    <row r="537" spans="1:25" ht="15">
      <c r="A537" s="151"/>
      <c r="B537" s="50"/>
      <c r="V537" s="230"/>
      <c r="W537" s="50"/>
      <c r="Y537" s="99"/>
    </row>
    <row r="538" spans="1:25" ht="15">
      <c r="A538" s="151"/>
      <c r="B538" s="50"/>
      <c r="V538" s="230"/>
      <c r="W538" s="50"/>
      <c r="Y538" s="99"/>
    </row>
    <row r="539" spans="1:25" ht="15">
      <c r="A539" s="151"/>
      <c r="B539" s="50"/>
      <c r="V539" s="230"/>
      <c r="W539" s="50"/>
      <c r="Y539" s="99"/>
    </row>
    <row r="540" spans="1:25" ht="15">
      <c r="A540" s="151"/>
      <c r="B540" s="50"/>
      <c r="V540" s="230"/>
      <c r="W540" s="50"/>
      <c r="Y540" s="99"/>
    </row>
    <row r="541" spans="1:25" ht="15">
      <c r="A541" s="151"/>
      <c r="B541" s="50"/>
      <c r="V541" s="230"/>
      <c r="W541" s="50"/>
      <c r="Y541" s="99"/>
    </row>
    <row r="542" spans="1:25" ht="15">
      <c r="A542" s="151"/>
      <c r="B542" s="50"/>
      <c r="V542" s="230"/>
      <c r="W542" s="50"/>
      <c r="Y542" s="99"/>
    </row>
    <row r="543" spans="1:25" ht="15">
      <c r="A543" s="151"/>
      <c r="B543" s="50"/>
      <c r="V543" s="230"/>
      <c r="W543" s="50"/>
      <c r="Y543" s="99"/>
    </row>
    <row r="544" spans="1:25" ht="15">
      <c r="A544" s="151"/>
      <c r="B544" s="50"/>
      <c r="V544" s="230"/>
      <c r="W544" s="50"/>
      <c r="Y544" s="99"/>
    </row>
    <row r="545" spans="1:25" ht="15">
      <c r="A545" s="151"/>
      <c r="B545" s="50"/>
      <c r="V545" s="230"/>
      <c r="W545" s="50"/>
      <c r="Y545" s="99"/>
    </row>
    <row r="546" spans="1:25" ht="15">
      <c r="A546" s="151"/>
      <c r="B546" s="50"/>
      <c r="V546" s="230"/>
      <c r="W546" s="50"/>
      <c r="Y546" s="99"/>
    </row>
    <row r="547" spans="1:25" ht="15">
      <c r="A547" s="151"/>
      <c r="B547" s="50"/>
      <c r="V547" s="230"/>
      <c r="W547" s="50"/>
      <c r="Y547" s="99"/>
    </row>
    <row r="548" spans="1:25" ht="15">
      <c r="A548" s="151"/>
      <c r="B548" s="50"/>
      <c r="V548" s="230"/>
      <c r="W548" s="50"/>
      <c r="Y548" s="99"/>
    </row>
    <row r="549" spans="1:25" ht="15">
      <c r="A549" s="151"/>
      <c r="B549" s="50"/>
      <c r="V549" s="230"/>
      <c r="W549" s="50"/>
      <c r="Y549" s="99"/>
    </row>
    <row r="550" spans="1:25" ht="15">
      <c r="A550" s="151"/>
      <c r="B550" s="50"/>
      <c r="V550" s="230"/>
      <c r="W550" s="50"/>
      <c r="Y550" s="99"/>
    </row>
    <row r="551" spans="1:25" ht="15">
      <c r="A551" s="151"/>
      <c r="B551" s="50"/>
      <c r="V551" s="230"/>
      <c r="W551" s="50"/>
      <c r="Y551" s="99"/>
    </row>
    <row r="552" spans="1:25" ht="15">
      <c r="A552" s="151"/>
      <c r="B552" s="50"/>
      <c r="V552" s="230"/>
      <c r="W552" s="50"/>
      <c r="Y552" s="99"/>
    </row>
    <row r="553" spans="1:25" ht="15">
      <c r="A553" s="151"/>
      <c r="B553" s="50"/>
      <c r="V553" s="230"/>
      <c r="W553" s="50"/>
      <c r="Y553" s="99"/>
    </row>
    <row r="554" spans="1:25" ht="15">
      <c r="A554" s="151"/>
      <c r="B554" s="50"/>
      <c r="V554" s="230"/>
      <c r="W554" s="50"/>
      <c r="Y554" s="99"/>
    </row>
    <row r="555" spans="1:25" ht="15">
      <c r="A555" s="151"/>
      <c r="B555" s="50"/>
      <c r="V555" s="230"/>
      <c r="W555" s="50"/>
      <c r="Y555" s="99"/>
    </row>
    <row r="556" spans="1:25" ht="15">
      <c r="A556" s="151"/>
      <c r="B556" s="50"/>
      <c r="V556" s="230"/>
      <c r="W556" s="50"/>
      <c r="Y556" s="99"/>
    </row>
    <row r="557" spans="1:25" ht="15">
      <c r="A557" s="151"/>
      <c r="B557" s="50"/>
      <c r="V557" s="230"/>
      <c r="W557" s="50"/>
      <c r="Y557" s="99"/>
    </row>
    <row r="558" spans="1:25" ht="15">
      <c r="A558" s="151"/>
      <c r="B558" s="50"/>
      <c r="V558" s="230"/>
      <c r="W558" s="50"/>
      <c r="Y558" s="99"/>
    </row>
    <row r="559" spans="1:25" ht="15">
      <c r="A559" s="151"/>
      <c r="B559" s="50"/>
      <c r="V559" s="230"/>
      <c r="W559" s="50"/>
      <c r="Y559" s="99"/>
    </row>
    <row r="560" spans="1:25" ht="15">
      <c r="A560" s="151"/>
      <c r="B560" s="50"/>
      <c r="V560" s="230"/>
      <c r="W560" s="50"/>
      <c r="Y560" s="99"/>
    </row>
    <row r="561" spans="1:25" ht="15">
      <c r="A561" s="151"/>
      <c r="B561" s="50"/>
      <c r="V561" s="230"/>
      <c r="W561" s="50"/>
      <c r="Y561" s="99"/>
    </row>
    <row r="562" spans="1:25" ht="15">
      <c r="A562" s="151"/>
      <c r="B562" s="50"/>
      <c r="V562" s="230"/>
      <c r="W562" s="50"/>
      <c r="Y562" s="99"/>
    </row>
    <row r="563" spans="1:25" ht="15">
      <c r="A563" s="151"/>
      <c r="B563" s="50"/>
      <c r="V563" s="230"/>
      <c r="W563" s="50"/>
      <c r="Y563" s="99"/>
    </row>
    <row r="564" spans="1:25" ht="15">
      <c r="A564" s="151"/>
      <c r="B564" s="50"/>
      <c r="V564" s="230"/>
      <c r="W564" s="50"/>
      <c r="Y564" s="99"/>
    </row>
    <row r="565" spans="1:25" ht="15">
      <c r="A565" s="151"/>
      <c r="B565" s="50"/>
      <c r="V565" s="230"/>
      <c r="W565" s="50"/>
      <c r="Y565" s="99"/>
    </row>
    <row r="566" spans="1:25" ht="15">
      <c r="A566" s="151"/>
      <c r="B566" s="50"/>
      <c r="V566" s="230"/>
      <c r="W566" s="50"/>
      <c r="Y566" s="99"/>
    </row>
    <row r="567" spans="1:25" ht="15">
      <c r="A567" s="151"/>
      <c r="B567" s="50"/>
      <c r="V567" s="230"/>
      <c r="W567" s="50"/>
      <c r="Y567" s="99"/>
    </row>
    <row r="568" spans="1:25" ht="15">
      <c r="A568" s="151"/>
      <c r="B568" s="50"/>
      <c r="V568" s="230"/>
      <c r="W568" s="50"/>
      <c r="Y568" s="99"/>
    </row>
    <row r="569" spans="1:25" ht="15">
      <c r="A569" s="151"/>
      <c r="B569" s="50"/>
      <c r="V569" s="230"/>
      <c r="W569" s="50"/>
      <c r="Y569" s="99"/>
    </row>
    <row r="570" spans="1:25" ht="15">
      <c r="A570" s="151"/>
      <c r="B570" s="50"/>
      <c r="V570" s="230"/>
      <c r="W570" s="50"/>
      <c r="Y570" s="99"/>
    </row>
    <row r="571" spans="1:25" ht="15">
      <c r="A571" s="151"/>
      <c r="B571" s="50"/>
      <c r="V571" s="230"/>
      <c r="W571" s="50"/>
      <c r="Y571" s="99"/>
    </row>
    <row r="572" spans="1:25" ht="15">
      <c r="A572" s="151"/>
      <c r="B572" s="50"/>
      <c r="V572" s="230"/>
      <c r="W572" s="50"/>
      <c r="Y572" s="99"/>
    </row>
    <row r="573" spans="1:25" ht="15">
      <c r="A573" s="151"/>
      <c r="B573" s="50"/>
      <c r="V573" s="230"/>
      <c r="W573" s="50"/>
      <c r="Y573" s="99"/>
    </row>
    <row r="574" spans="1:25" ht="15">
      <c r="A574" s="151"/>
      <c r="B574" s="50"/>
      <c r="V574" s="230"/>
      <c r="W574" s="50"/>
      <c r="Y574" s="99"/>
    </row>
    <row r="575" spans="1:25" ht="15">
      <c r="A575" s="151"/>
      <c r="B575" s="50"/>
      <c r="V575" s="230"/>
      <c r="W575" s="50"/>
      <c r="Y575" s="99"/>
    </row>
    <row r="576" spans="1:25" ht="15">
      <c r="A576" s="151"/>
      <c r="B576" s="50"/>
      <c r="V576" s="230"/>
      <c r="W576" s="50"/>
      <c r="Y576" s="99"/>
    </row>
    <row r="577" spans="1:25" ht="15">
      <c r="A577" s="151"/>
      <c r="B577" s="50"/>
      <c r="V577" s="230"/>
      <c r="W577" s="50"/>
      <c r="Y577" s="99"/>
    </row>
    <row r="578" spans="1:25" ht="15">
      <c r="A578" s="151"/>
      <c r="B578" s="50"/>
      <c r="V578" s="230"/>
      <c r="W578" s="50"/>
      <c r="Y578" s="99"/>
    </row>
    <row r="579" spans="1:25" ht="15">
      <c r="A579" s="151"/>
      <c r="B579" s="50"/>
      <c r="V579" s="230"/>
      <c r="W579" s="50"/>
      <c r="Y579" s="99"/>
    </row>
    <row r="580" spans="1:25" ht="15">
      <c r="A580" s="151"/>
      <c r="B580" s="50"/>
      <c r="V580" s="230"/>
      <c r="W580" s="50"/>
      <c r="Y580" s="99"/>
    </row>
    <row r="581" spans="1:25" ht="15">
      <c r="A581" s="151"/>
      <c r="B581" s="50"/>
      <c r="V581" s="230"/>
      <c r="W581" s="50"/>
      <c r="Y581" s="99"/>
    </row>
    <row r="582" spans="1:25" ht="15">
      <c r="A582" s="151"/>
      <c r="B582" s="50"/>
      <c r="V582" s="230"/>
      <c r="W582" s="50"/>
      <c r="Y582" s="99"/>
    </row>
    <row r="583" spans="1:25" ht="15">
      <c r="A583" s="151"/>
      <c r="B583" s="50"/>
      <c r="V583" s="230"/>
      <c r="W583" s="50"/>
      <c r="Y583" s="99"/>
    </row>
    <row r="584" spans="1:25" ht="15">
      <c r="A584" s="151"/>
      <c r="B584" s="50"/>
      <c r="V584" s="230"/>
      <c r="W584" s="50"/>
      <c r="Y584" s="99"/>
    </row>
    <row r="585" spans="1:25" ht="15">
      <c r="A585" s="151"/>
      <c r="B585" s="50"/>
      <c r="V585" s="230"/>
      <c r="W585" s="50"/>
      <c r="Y585" s="99"/>
    </row>
    <row r="586" spans="1:25" ht="15">
      <c r="A586" s="151"/>
      <c r="B586" s="50"/>
      <c r="V586" s="230"/>
      <c r="W586" s="50"/>
      <c r="Y586" s="99"/>
    </row>
    <row r="587" spans="1:25" ht="15">
      <c r="A587" s="151"/>
      <c r="B587" s="50"/>
      <c r="V587" s="230"/>
      <c r="W587" s="50"/>
      <c r="Y587" s="99"/>
    </row>
    <row r="588" spans="1:25" ht="15">
      <c r="A588" s="151"/>
      <c r="B588" s="50"/>
      <c r="V588" s="230"/>
      <c r="W588" s="50"/>
      <c r="Y588" s="99"/>
    </row>
    <row r="589" spans="1:25" ht="15">
      <c r="A589" s="151"/>
      <c r="B589" s="50"/>
      <c r="V589" s="230"/>
      <c r="W589" s="50"/>
      <c r="Y589" s="99"/>
    </row>
    <row r="590" spans="1:25" ht="15">
      <c r="A590" s="151"/>
      <c r="B590" s="50"/>
      <c r="V590" s="230"/>
      <c r="W590" s="50"/>
      <c r="Y590" s="99"/>
    </row>
    <row r="591" spans="1:25" ht="15">
      <c r="A591" s="151"/>
      <c r="B591" s="50"/>
      <c r="V591" s="230"/>
      <c r="W591" s="50"/>
      <c r="Y591" s="99"/>
    </row>
    <row r="592" spans="1:25" ht="15">
      <c r="A592" s="151"/>
      <c r="B592" s="50"/>
      <c r="V592" s="230"/>
      <c r="W592" s="50"/>
      <c r="Y592" s="99"/>
    </row>
    <row r="593" spans="1:25" ht="15">
      <c r="A593" s="151"/>
      <c r="B593" s="50"/>
      <c r="V593" s="230"/>
      <c r="W593" s="50"/>
      <c r="Y593" s="99"/>
    </row>
    <row r="594" spans="1:25" ht="15">
      <c r="A594" s="151"/>
      <c r="B594" s="50"/>
      <c r="V594" s="230"/>
      <c r="W594" s="50"/>
      <c r="Y594" s="99"/>
    </row>
    <row r="595" spans="1:25" ht="15">
      <c r="A595" s="151"/>
      <c r="B595" s="50"/>
      <c r="V595" s="230"/>
      <c r="W595" s="50"/>
      <c r="Y595" s="99"/>
    </row>
    <row r="596" spans="1:25" ht="15">
      <c r="A596" s="151"/>
      <c r="B596" s="50"/>
      <c r="V596" s="230"/>
      <c r="W596" s="50"/>
      <c r="Y596" s="99"/>
    </row>
    <row r="597" spans="1:25" ht="15">
      <c r="A597" s="151"/>
      <c r="B597" s="50"/>
      <c r="V597" s="230"/>
      <c r="W597" s="50"/>
      <c r="Y597" s="99"/>
    </row>
    <row r="598" spans="1:25" ht="15">
      <c r="A598" s="151"/>
      <c r="B598" s="50"/>
      <c r="V598" s="230"/>
      <c r="W598" s="50"/>
      <c r="Y598" s="99"/>
    </row>
    <row r="599" spans="1:25" ht="15">
      <c r="A599" s="151"/>
      <c r="B599" s="50"/>
      <c r="V599" s="230"/>
      <c r="W599" s="50"/>
      <c r="Y599" s="99"/>
    </row>
    <row r="600" spans="1:25" ht="15">
      <c r="A600" s="151"/>
      <c r="B600" s="50"/>
      <c r="V600" s="230"/>
      <c r="W600" s="50"/>
      <c r="Y600" s="99"/>
    </row>
    <row r="601" spans="1:25" ht="15">
      <c r="A601" s="151"/>
      <c r="B601" s="50"/>
      <c r="V601" s="230"/>
      <c r="W601" s="50"/>
      <c r="Y601" s="99"/>
    </row>
    <row r="602" spans="1:25" ht="15">
      <c r="A602" s="151"/>
      <c r="B602" s="50"/>
      <c r="V602" s="230"/>
      <c r="W602" s="50"/>
      <c r="Y602" s="99"/>
    </row>
    <row r="603" spans="1:25" ht="15">
      <c r="A603" s="151"/>
      <c r="B603" s="50"/>
      <c r="V603" s="230"/>
      <c r="W603" s="50"/>
      <c r="Y603" s="99"/>
    </row>
    <row r="604" spans="1:25" ht="15">
      <c r="A604" s="151"/>
      <c r="B604" s="50"/>
      <c r="V604" s="230"/>
      <c r="W604" s="50"/>
      <c r="Y604" s="99"/>
    </row>
    <row r="605" spans="1:25" ht="15">
      <c r="A605" s="151"/>
      <c r="B605" s="50"/>
      <c r="V605" s="230"/>
      <c r="W605" s="50"/>
      <c r="Y605" s="99"/>
    </row>
    <row r="606" spans="1:25" ht="15">
      <c r="A606" s="151"/>
      <c r="B606" s="50"/>
      <c r="V606" s="230"/>
      <c r="W606" s="50"/>
      <c r="Y606" s="99"/>
    </row>
    <row r="607" spans="1:25" ht="15">
      <c r="A607" s="151"/>
      <c r="B607" s="50"/>
      <c r="V607" s="230"/>
      <c r="W607" s="50"/>
      <c r="Y607" s="99"/>
    </row>
    <row r="608" spans="1:25" ht="15">
      <c r="A608" s="151"/>
      <c r="B608" s="50"/>
      <c r="V608" s="230"/>
      <c r="W608" s="50"/>
      <c r="Y608" s="99"/>
    </row>
    <row r="609" spans="1:25" ht="15">
      <c r="A609" s="151"/>
      <c r="B609" s="50"/>
      <c r="V609" s="230"/>
      <c r="W609" s="50"/>
      <c r="Y609" s="99"/>
    </row>
    <row r="610" spans="1:25" ht="15">
      <c r="A610" s="151"/>
      <c r="B610" s="50"/>
      <c r="V610" s="230"/>
      <c r="W610" s="50"/>
      <c r="Y610" s="99"/>
    </row>
    <row r="611" spans="1:25" ht="15">
      <c r="A611" s="151"/>
      <c r="B611" s="50"/>
      <c r="V611" s="230"/>
      <c r="W611" s="50"/>
      <c r="Y611" s="99"/>
    </row>
    <row r="612" spans="1:25" ht="15">
      <c r="A612" s="151"/>
      <c r="B612" s="50"/>
      <c r="V612" s="230"/>
      <c r="W612" s="50"/>
      <c r="Y612" s="99"/>
    </row>
    <row r="613" spans="1:25" ht="15">
      <c r="A613" s="151"/>
      <c r="B613" s="50"/>
      <c r="V613" s="230"/>
      <c r="W613" s="50"/>
      <c r="Y613" s="99"/>
    </row>
    <row r="614" spans="1:25" ht="15">
      <c r="A614" s="151"/>
      <c r="B614" s="50"/>
      <c r="V614" s="230"/>
      <c r="W614" s="50"/>
      <c r="Y614" s="99"/>
    </row>
    <row r="615" spans="1:25" ht="15">
      <c r="A615" s="151"/>
      <c r="B615" s="50"/>
      <c r="V615" s="230"/>
      <c r="W615" s="50"/>
      <c r="Y615" s="99"/>
    </row>
    <row r="616" spans="1:25" ht="15">
      <c r="A616" s="151"/>
      <c r="B616" s="50"/>
      <c r="V616" s="230"/>
      <c r="W616" s="50"/>
      <c r="Y616" s="99"/>
    </row>
    <row r="617" spans="1:25" ht="15">
      <c r="A617" s="151"/>
      <c r="B617" s="50"/>
      <c r="V617" s="230"/>
      <c r="W617" s="50"/>
      <c r="Y617" s="99"/>
    </row>
    <row r="618" spans="1:25" ht="15">
      <c r="A618" s="151"/>
      <c r="B618" s="50"/>
      <c r="V618" s="230"/>
      <c r="W618" s="50"/>
      <c r="Y618" s="99"/>
    </row>
    <row r="619" spans="1:25" ht="15">
      <c r="A619" s="151"/>
      <c r="B619" s="50"/>
      <c r="V619" s="230"/>
      <c r="W619" s="50"/>
      <c r="Y619" s="99"/>
    </row>
    <row r="620" spans="1:25" ht="15">
      <c r="A620" s="151"/>
      <c r="B620" s="50"/>
      <c r="V620" s="230"/>
      <c r="W620" s="50"/>
      <c r="Y620" s="99"/>
    </row>
    <row r="621" spans="1:25" ht="15">
      <c r="A621" s="151"/>
      <c r="B621" s="50"/>
      <c r="V621" s="230"/>
      <c r="W621" s="50"/>
      <c r="Y621" s="99"/>
    </row>
    <row r="622" spans="1:25" ht="15">
      <c r="A622" s="151"/>
      <c r="B622" s="50"/>
      <c r="V622" s="230"/>
      <c r="W622" s="50"/>
      <c r="Y622" s="99"/>
    </row>
    <row r="623" spans="1:25" ht="15">
      <c r="A623" s="151"/>
      <c r="B623" s="50"/>
      <c r="V623" s="230"/>
      <c r="W623" s="50"/>
      <c r="Y623" s="99"/>
    </row>
    <row r="624" spans="1:25" ht="15">
      <c r="A624" s="151"/>
      <c r="B624" s="50"/>
      <c r="V624" s="230"/>
      <c r="W624" s="50"/>
      <c r="Y624" s="99"/>
    </row>
    <row r="625" spans="1:25" ht="15">
      <c r="A625" s="151"/>
      <c r="B625" s="50"/>
      <c r="V625" s="230"/>
      <c r="W625" s="50"/>
      <c r="Y625" s="99"/>
    </row>
    <row r="626" spans="1:25" ht="15">
      <c r="A626" s="151"/>
      <c r="B626" s="50"/>
      <c r="V626" s="230"/>
      <c r="W626" s="50"/>
      <c r="Y626" s="99"/>
    </row>
    <row r="627" spans="1:25" ht="15">
      <c r="A627" s="151"/>
      <c r="B627" s="50"/>
      <c r="V627" s="230"/>
      <c r="W627" s="50"/>
      <c r="Y627" s="99"/>
    </row>
    <row r="628" spans="1:25" ht="15">
      <c r="A628" s="151"/>
      <c r="B628" s="50"/>
      <c r="V628" s="230"/>
      <c r="W628" s="50"/>
      <c r="Y628" s="99"/>
    </row>
    <row r="629" spans="1:25" ht="15">
      <c r="A629" s="151"/>
      <c r="B629" s="50"/>
      <c r="V629" s="230"/>
      <c r="W629" s="50"/>
      <c r="Y629" s="99"/>
    </row>
    <row r="630" spans="1:25" ht="15">
      <c r="A630" s="151"/>
      <c r="B630" s="50"/>
      <c r="V630" s="230"/>
      <c r="W630" s="50"/>
      <c r="Y630" s="99"/>
    </row>
    <row r="631" spans="1:25" ht="15">
      <c r="A631" s="151"/>
      <c r="B631" s="50"/>
      <c r="V631" s="230"/>
      <c r="W631" s="50"/>
      <c r="Y631" s="99"/>
    </row>
    <row r="632" spans="1:25" ht="15">
      <c r="A632" s="151"/>
      <c r="B632" s="50"/>
      <c r="V632" s="230"/>
      <c r="W632" s="50"/>
      <c r="Y632" s="99"/>
    </row>
    <row r="633" spans="1:25" ht="15">
      <c r="A633" s="151"/>
      <c r="B633" s="50"/>
      <c r="V633" s="230"/>
      <c r="W633" s="50"/>
      <c r="Y633" s="99"/>
    </row>
    <row r="634" spans="1:25" ht="15">
      <c r="A634" s="151"/>
      <c r="B634" s="50"/>
      <c r="V634" s="230"/>
      <c r="W634" s="50"/>
      <c r="Y634" s="99"/>
    </row>
    <row r="635" spans="1:25" ht="15">
      <c r="A635" s="151"/>
      <c r="B635" s="50"/>
      <c r="V635" s="230"/>
      <c r="W635" s="50"/>
      <c r="Y635" s="99"/>
    </row>
    <row r="636" spans="1:25" ht="15">
      <c r="A636" s="151"/>
      <c r="B636" s="50"/>
      <c r="V636" s="230"/>
      <c r="W636" s="50"/>
      <c r="Y636" s="99"/>
    </row>
    <row r="637" spans="1:25" ht="15">
      <c r="A637" s="151"/>
      <c r="B637" s="50"/>
      <c r="V637" s="230"/>
      <c r="W637" s="50"/>
      <c r="Y637" s="99"/>
    </row>
    <row r="638" spans="1:25" ht="15">
      <c r="A638" s="151"/>
      <c r="B638" s="50"/>
      <c r="V638" s="230"/>
      <c r="W638" s="50"/>
      <c r="Y638" s="99"/>
    </row>
    <row r="639" spans="1:25" ht="15">
      <c r="A639" s="151"/>
      <c r="B639" s="50"/>
      <c r="V639" s="230"/>
      <c r="W639" s="50"/>
      <c r="Y639" s="99"/>
    </row>
    <row r="640" spans="1:25" ht="15">
      <c r="A640" s="151"/>
      <c r="B640" s="50"/>
      <c r="V640" s="230"/>
      <c r="W640" s="50"/>
      <c r="Y640" s="99"/>
    </row>
    <row r="641" spans="1:25" ht="15">
      <c r="A641" s="151"/>
      <c r="B641" s="50"/>
      <c r="V641" s="230"/>
      <c r="W641" s="50"/>
      <c r="Y641" s="99"/>
    </row>
    <row r="642" spans="1:25" ht="15">
      <c r="A642" s="151"/>
      <c r="B642" s="50"/>
      <c r="V642" s="230"/>
      <c r="W642" s="50"/>
      <c r="Y642" s="99"/>
    </row>
    <row r="643" spans="1:25" ht="15">
      <c r="A643" s="151"/>
      <c r="B643" s="50"/>
      <c r="V643" s="230"/>
      <c r="W643" s="50"/>
      <c r="Y643" s="99"/>
    </row>
    <row r="644" spans="1:25" ht="15">
      <c r="A644" s="151"/>
      <c r="B644" s="50"/>
      <c r="V644" s="230"/>
      <c r="W644" s="50"/>
      <c r="Y644" s="99"/>
    </row>
    <row r="645" spans="1:25" ht="15">
      <c r="A645" s="151"/>
      <c r="B645" s="50"/>
      <c r="V645" s="230"/>
      <c r="W645" s="50"/>
      <c r="Y645" s="99"/>
    </row>
    <row r="646" spans="1:25" ht="15">
      <c r="A646" s="151"/>
      <c r="B646" s="50"/>
      <c r="V646" s="230"/>
      <c r="W646" s="50"/>
      <c r="Y646" s="99"/>
    </row>
    <row r="647" spans="1:25" ht="15">
      <c r="A647" s="151"/>
      <c r="B647" s="50"/>
      <c r="V647" s="230"/>
      <c r="W647" s="50"/>
      <c r="Y647" s="99"/>
    </row>
    <row r="648" spans="1:25" ht="15">
      <c r="A648" s="151"/>
      <c r="B648" s="50"/>
      <c r="V648" s="230"/>
      <c r="W648" s="50"/>
      <c r="Y648" s="99"/>
    </row>
    <row r="649" spans="1:25" ht="15">
      <c r="A649" s="151"/>
      <c r="B649" s="50"/>
      <c r="V649" s="230"/>
      <c r="W649" s="50"/>
      <c r="Y649" s="99"/>
    </row>
    <row r="650" spans="1:25" ht="15">
      <c r="A650" s="151"/>
      <c r="B650" s="50"/>
      <c r="V650" s="230"/>
      <c r="W650" s="50"/>
      <c r="Y650" s="99"/>
    </row>
    <row r="651" spans="1:25" ht="15">
      <c r="A651" s="151"/>
      <c r="B651" s="50"/>
      <c r="V651" s="230"/>
      <c r="W651" s="50"/>
      <c r="Y651" s="99"/>
    </row>
    <row r="652" spans="1:25" ht="15">
      <c r="A652" s="151"/>
      <c r="B652" s="50"/>
      <c r="V652" s="230"/>
      <c r="W652" s="50"/>
      <c r="Y652" s="99"/>
    </row>
    <row r="653" spans="1:25" ht="15">
      <c r="A653" s="151"/>
      <c r="B653" s="50"/>
      <c r="V653" s="230"/>
      <c r="W653" s="50"/>
      <c r="Y653" s="99"/>
    </row>
    <row r="654" spans="1:25" ht="15">
      <c r="A654" s="151"/>
      <c r="B654" s="50"/>
      <c r="V654" s="230"/>
      <c r="W654" s="50"/>
      <c r="Y654" s="99"/>
    </row>
    <row r="655" spans="1:25" ht="15">
      <c r="A655" s="151"/>
      <c r="B655" s="50"/>
      <c r="V655" s="230"/>
      <c r="W655" s="50"/>
      <c r="Y655" s="99"/>
    </row>
    <row r="656" spans="1:25" ht="15">
      <c r="A656" s="151"/>
      <c r="B656" s="50"/>
      <c r="V656" s="230"/>
      <c r="W656" s="50"/>
      <c r="Y656" s="99"/>
    </row>
    <row r="657" spans="1:25" ht="15">
      <c r="A657" s="151"/>
      <c r="B657" s="50"/>
      <c r="V657" s="230"/>
      <c r="W657" s="50"/>
      <c r="Y657" s="99"/>
    </row>
    <row r="658" spans="1:25" ht="15">
      <c r="A658" s="151"/>
      <c r="B658" s="50"/>
      <c r="V658" s="230"/>
      <c r="W658" s="50"/>
      <c r="Y658" s="99"/>
    </row>
    <row r="659" spans="1:25" ht="15">
      <c r="A659" s="151"/>
      <c r="B659" s="50"/>
      <c r="V659" s="230"/>
      <c r="W659" s="50"/>
      <c r="Y659" s="99"/>
    </row>
    <row r="660" spans="1:25" ht="15">
      <c r="A660" s="151"/>
      <c r="B660" s="50"/>
      <c r="V660" s="230"/>
      <c r="W660" s="50"/>
      <c r="Y660" s="99"/>
    </row>
    <row r="661" spans="1:25" ht="15">
      <c r="A661" s="151"/>
      <c r="B661" s="50"/>
      <c r="V661" s="230"/>
      <c r="W661" s="50"/>
      <c r="Y661" s="99"/>
    </row>
    <row r="662" spans="1:25" ht="15">
      <c r="A662" s="151"/>
      <c r="B662" s="50"/>
      <c r="V662" s="230"/>
      <c r="W662" s="50"/>
      <c r="Y662" s="99"/>
    </row>
    <row r="663" spans="1:25" ht="15">
      <c r="A663" s="151"/>
      <c r="B663" s="50"/>
      <c r="V663" s="230"/>
      <c r="W663" s="50"/>
      <c r="Y663" s="99"/>
    </row>
    <row r="664" spans="1:25" ht="15">
      <c r="A664" s="151"/>
      <c r="B664" s="50"/>
      <c r="V664" s="230"/>
      <c r="W664" s="50"/>
      <c r="Y664" s="99"/>
    </row>
    <row r="665" spans="1:25" ht="15">
      <c r="A665" s="151"/>
      <c r="B665" s="50"/>
      <c r="V665" s="230"/>
      <c r="W665" s="50"/>
      <c r="Y665" s="99"/>
    </row>
    <row r="666" spans="1:25" ht="15">
      <c r="A666" s="151"/>
      <c r="B666" s="50"/>
      <c r="V666" s="230"/>
      <c r="W666" s="50"/>
      <c r="Y666" s="99"/>
    </row>
    <row r="667" spans="1:25" ht="15">
      <c r="A667" s="151"/>
      <c r="B667" s="50"/>
      <c r="V667" s="230"/>
      <c r="W667" s="50"/>
      <c r="Y667" s="99"/>
    </row>
    <row r="668" spans="1:25" ht="15">
      <c r="A668" s="151"/>
      <c r="B668" s="50"/>
      <c r="V668" s="230"/>
      <c r="W668" s="50"/>
      <c r="Y668" s="99"/>
    </row>
    <row r="669" spans="1:25" ht="15">
      <c r="A669" s="151"/>
      <c r="B669" s="50"/>
      <c r="V669" s="230"/>
      <c r="W669" s="50"/>
      <c r="Y669" s="99"/>
    </row>
    <row r="670" spans="1:25" ht="15">
      <c r="A670" s="151"/>
      <c r="B670" s="50"/>
      <c r="V670" s="230"/>
      <c r="W670" s="50"/>
      <c r="Y670" s="99"/>
    </row>
    <row r="671" spans="1:25" ht="15">
      <c r="A671" s="151"/>
      <c r="B671" s="50"/>
      <c r="V671" s="230"/>
      <c r="W671" s="50"/>
      <c r="Y671" s="99"/>
    </row>
    <row r="672" spans="1:25" ht="15">
      <c r="A672" s="151"/>
      <c r="B672" s="50"/>
      <c r="V672" s="230"/>
      <c r="W672" s="50"/>
      <c r="Y672" s="99"/>
    </row>
    <row r="673" spans="1:25" ht="15">
      <c r="A673" s="151"/>
      <c r="B673" s="50"/>
      <c r="V673" s="230"/>
      <c r="W673" s="50"/>
      <c r="Y673" s="99"/>
    </row>
    <row r="674" spans="1:25" ht="15">
      <c r="A674" s="151"/>
      <c r="B674" s="50"/>
      <c r="V674" s="230"/>
      <c r="W674" s="50"/>
      <c r="Y674" s="99"/>
    </row>
    <row r="675" spans="1:25" ht="15">
      <c r="A675" s="151"/>
      <c r="B675" s="50"/>
      <c r="V675" s="230"/>
      <c r="W675" s="50"/>
      <c r="Y675" s="99"/>
    </row>
    <row r="676" spans="1:25" ht="15">
      <c r="A676" s="151"/>
      <c r="B676" s="50"/>
      <c r="V676" s="230"/>
      <c r="W676" s="50"/>
      <c r="Y676" s="99"/>
    </row>
    <row r="677" spans="1:25" ht="15">
      <c r="A677" s="151"/>
      <c r="B677" s="50"/>
      <c r="V677" s="230"/>
      <c r="W677" s="50"/>
      <c r="Y677" s="99"/>
    </row>
    <row r="678" spans="1:25" ht="15">
      <c r="A678" s="151"/>
      <c r="B678" s="50"/>
      <c r="V678" s="230"/>
      <c r="W678" s="50"/>
      <c r="Y678" s="99"/>
    </row>
    <row r="679" spans="1:25" ht="15">
      <c r="A679" s="151"/>
      <c r="B679" s="50"/>
      <c r="V679" s="230"/>
      <c r="W679" s="50"/>
      <c r="Y679" s="99"/>
    </row>
    <row r="680" spans="1:25" ht="15">
      <c r="A680" s="151"/>
      <c r="B680" s="50"/>
      <c r="V680" s="230"/>
      <c r="W680" s="50"/>
      <c r="Y680" s="99"/>
    </row>
    <row r="681" spans="1:25" ht="15">
      <c r="A681" s="151"/>
      <c r="B681" s="50"/>
      <c r="V681" s="230"/>
      <c r="W681" s="50"/>
      <c r="Y681" s="99"/>
    </row>
    <row r="682" spans="1:25" ht="15">
      <c r="A682" s="151"/>
      <c r="B682" s="50"/>
      <c r="V682" s="230"/>
      <c r="W682" s="50"/>
      <c r="Y682" s="99"/>
    </row>
    <row r="683" spans="1:25" ht="15">
      <c r="A683" s="151"/>
      <c r="B683" s="50"/>
      <c r="V683" s="230"/>
      <c r="W683" s="50"/>
      <c r="Y683" s="99"/>
    </row>
    <row r="684" spans="1:25" ht="15">
      <c r="A684" s="151"/>
      <c r="B684" s="50"/>
      <c r="V684" s="230"/>
      <c r="W684" s="50"/>
      <c r="Y684" s="99"/>
    </row>
    <row r="685" spans="1:25" ht="15">
      <c r="A685" s="151"/>
      <c r="B685" s="50"/>
      <c r="V685" s="230"/>
      <c r="W685" s="50"/>
      <c r="Y685" s="99"/>
    </row>
    <row r="686" spans="1:25" ht="15">
      <c r="A686" s="151"/>
      <c r="B686" s="50"/>
      <c r="V686" s="230"/>
      <c r="W686" s="50"/>
      <c r="Y686" s="99"/>
    </row>
    <row r="687" spans="1:25" ht="15">
      <c r="A687" s="151"/>
      <c r="B687" s="50"/>
      <c r="V687" s="230"/>
      <c r="W687" s="50"/>
      <c r="Y687" s="99"/>
    </row>
    <row r="688" spans="1:25" ht="15">
      <c r="A688" s="151"/>
      <c r="B688" s="50"/>
      <c r="V688" s="230"/>
      <c r="W688" s="50"/>
      <c r="Y688" s="99"/>
    </row>
    <row r="689" spans="1:25" ht="15">
      <c r="A689" s="151"/>
      <c r="B689" s="50"/>
      <c r="V689" s="230"/>
      <c r="W689" s="50"/>
      <c r="Y689" s="99"/>
    </row>
    <row r="690" spans="1:25" ht="15">
      <c r="A690" s="151"/>
      <c r="B690" s="50"/>
      <c r="V690" s="230"/>
      <c r="W690" s="50"/>
      <c r="Y690" s="99"/>
    </row>
    <row r="691" spans="1:25" ht="15">
      <c r="A691" s="151"/>
      <c r="B691" s="50"/>
      <c r="V691" s="230"/>
      <c r="W691" s="50"/>
      <c r="Y691" s="99"/>
    </row>
    <row r="692" spans="1:25" ht="15">
      <c r="A692" s="151"/>
      <c r="B692" s="50"/>
      <c r="V692" s="230"/>
      <c r="W692" s="50"/>
      <c r="Y692" s="99"/>
    </row>
    <row r="693" spans="1:25" ht="15">
      <c r="A693" s="151"/>
      <c r="B693" s="50"/>
      <c r="V693" s="230"/>
      <c r="W693" s="50"/>
      <c r="Y693" s="99"/>
    </row>
    <row r="694" spans="1:25" ht="15">
      <c r="A694" s="151"/>
      <c r="B694" s="50"/>
      <c r="V694" s="230"/>
      <c r="W694" s="50"/>
      <c r="Y694" s="99"/>
    </row>
    <row r="695" spans="1:25" ht="15">
      <c r="A695" s="151"/>
      <c r="B695" s="50"/>
      <c r="V695" s="230"/>
      <c r="W695" s="50"/>
      <c r="Y695" s="99"/>
    </row>
    <row r="696" spans="1:25" ht="15">
      <c r="A696" s="151"/>
      <c r="B696" s="50"/>
      <c r="V696" s="230"/>
      <c r="W696" s="50"/>
      <c r="Y696" s="99"/>
    </row>
    <row r="697" spans="1:25" ht="15">
      <c r="A697" s="151"/>
      <c r="B697" s="50"/>
      <c r="V697" s="230"/>
      <c r="W697" s="50"/>
      <c r="Y697" s="99"/>
    </row>
    <row r="698" spans="1:25" ht="15">
      <c r="A698" s="151"/>
      <c r="B698" s="50"/>
      <c r="V698" s="230"/>
      <c r="W698" s="50"/>
      <c r="Y698" s="99"/>
    </row>
    <row r="699" spans="1:25" ht="15">
      <c r="A699" s="151"/>
      <c r="B699" s="50"/>
      <c r="V699" s="230"/>
      <c r="W699" s="50"/>
      <c r="Y699" s="99"/>
    </row>
    <row r="700" spans="1:25" ht="15">
      <c r="A700" s="151"/>
      <c r="B700" s="50"/>
      <c r="V700" s="230"/>
      <c r="W700" s="50"/>
      <c r="Y700" s="99"/>
    </row>
    <row r="701" spans="1:25" ht="15">
      <c r="A701" s="151"/>
      <c r="B701" s="50"/>
      <c r="V701" s="230"/>
      <c r="W701" s="50"/>
      <c r="Y701" s="99"/>
    </row>
    <row r="702" spans="1:25" ht="15">
      <c r="A702" s="151"/>
      <c r="B702" s="50"/>
      <c r="V702" s="230"/>
      <c r="W702" s="50"/>
      <c r="Y702" s="99"/>
    </row>
    <row r="703" spans="1:25" ht="15">
      <c r="A703" s="151"/>
      <c r="B703" s="50"/>
      <c r="V703" s="230"/>
      <c r="W703" s="50"/>
      <c r="Y703" s="99"/>
    </row>
    <row r="704" spans="1:25" ht="15">
      <c r="A704" s="151"/>
      <c r="B704" s="50"/>
      <c r="V704" s="230"/>
      <c r="W704" s="50"/>
      <c r="Y704" s="99"/>
    </row>
    <row r="705" spans="1:25" ht="15">
      <c r="A705" s="151"/>
      <c r="B705" s="50"/>
      <c r="V705" s="230"/>
      <c r="W705" s="50"/>
      <c r="Y705" s="99"/>
    </row>
    <row r="706" spans="1:25" ht="15">
      <c r="A706" s="151"/>
      <c r="B706" s="50"/>
      <c r="V706" s="230"/>
      <c r="W706" s="50"/>
      <c r="Y706" s="99"/>
    </row>
    <row r="707" spans="1:25" ht="15">
      <c r="A707" s="151"/>
      <c r="B707" s="50"/>
      <c r="V707" s="230"/>
      <c r="W707" s="50"/>
      <c r="Y707" s="99"/>
    </row>
    <row r="708" spans="1:25" ht="15">
      <c r="A708" s="151"/>
      <c r="B708" s="50"/>
      <c r="V708" s="230"/>
      <c r="W708" s="50"/>
      <c r="Y708" s="99"/>
    </row>
    <row r="709" spans="1:25" ht="15">
      <c r="A709" s="151"/>
      <c r="B709" s="50"/>
      <c r="V709" s="230"/>
      <c r="W709" s="50"/>
      <c r="Y709" s="99"/>
    </row>
    <row r="710" spans="1:25" ht="15">
      <c r="A710" s="151"/>
      <c r="B710" s="50"/>
      <c r="V710" s="230"/>
      <c r="W710" s="50"/>
      <c r="Y710" s="99"/>
    </row>
    <row r="711" spans="1:25" ht="15">
      <c r="A711" s="151"/>
      <c r="B711" s="50"/>
      <c r="V711" s="230"/>
      <c r="W711" s="50"/>
      <c r="Y711" s="99"/>
    </row>
    <row r="712" spans="1:25" ht="15">
      <c r="A712" s="151"/>
      <c r="B712" s="50"/>
      <c r="V712" s="230"/>
      <c r="W712" s="50"/>
      <c r="Y712" s="99"/>
    </row>
    <row r="713" spans="1:25" ht="15">
      <c r="A713" s="151"/>
      <c r="B713" s="50"/>
      <c r="V713" s="230"/>
      <c r="W713" s="50"/>
      <c r="Y713" s="99"/>
    </row>
    <row r="714" spans="1:25" ht="15">
      <c r="A714" s="151"/>
      <c r="B714" s="50"/>
      <c r="V714" s="230"/>
      <c r="W714" s="50"/>
      <c r="Y714" s="99"/>
    </row>
    <row r="715" spans="1:25" ht="15">
      <c r="A715" s="151"/>
      <c r="B715" s="50"/>
      <c r="V715" s="230"/>
      <c r="W715" s="50"/>
      <c r="Y715" s="99"/>
    </row>
    <row r="716" spans="1:25" ht="15">
      <c r="A716" s="151"/>
      <c r="B716" s="50"/>
      <c r="V716" s="230"/>
      <c r="W716" s="50"/>
      <c r="Y716" s="99"/>
    </row>
    <row r="717" spans="1:25" ht="15">
      <c r="A717" s="151"/>
      <c r="B717" s="50"/>
      <c r="V717" s="230"/>
      <c r="W717" s="50"/>
      <c r="Y717" s="99"/>
    </row>
    <row r="718" spans="1:25" ht="15">
      <c r="A718" s="151"/>
      <c r="B718" s="50"/>
      <c r="V718" s="230"/>
      <c r="W718" s="50"/>
      <c r="Y718" s="99"/>
    </row>
    <row r="719" spans="1:25" ht="15">
      <c r="A719" s="151"/>
      <c r="B719" s="50"/>
      <c r="V719" s="230"/>
      <c r="W719" s="50"/>
      <c r="Y719" s="99"/>
    </row>
    <row r="720" spans="1:25" ht="15">
      <c r="A720" s="151"/>
      <c r="B720" s="50"/>
      <c r="V720" s="230"/>
      <c r="W720" s="50"/>
      <c r="Y720" s="99"/>
    </row>
    <row r="721" spans="1:25" ht="15">
      <c r="A721" s="151"/>
      <c r="B721" s="50"/>
      <c r="V721" s="230"/>
      <c r="W721" s="50"/>
      <c r="Y721" s="99"/>
    </row>
    <row r="722" spans="1:25" ht="15">
      <c r="A722" s="151"/>
      <c r="B722" s="50"/>
      <c r="V722" s="230"/>
      <c r="W722" s="50"/>
      <c r="Y722" s="99"/>
    </row>
    <row r="723" spans="1:25" ht="15">
      <c r="A723" s="151"/>
      <c r="B723" s="50"/>
      <c r="V723" s="230"/>
      <c r="W723" s="50"/>
      <c r="Y723" s="99"/>
    </row>
    <row r="724" spans="1:25" ht="15">
      <c r="A724" s="151"/>
      <c r="B724" s="50"/>
      <c r="V724" s="230"/>
      <c r="W724" s="50"/>
      <c r="Y724" s="99"/>
    </row>
    <row r="725" spans="1:25" ht="15">
      <c r="A725" s="151"/>
      <c r="B725" s="50"/>
      <c r="V725" s="230"/>
      <c r="W725" s="50"/>
      <c r="Y725" s="99"/>
    </row>
    <row r="726" spans="1:25" ht="15">
      <c r="A726" s="151"/>
      <c r="B726" s="50"/>
      <c r="V726" s="230"/>
      <c r="W726" s="50"/>
      <c r="Y726" s="99"/>
    </row>
    <row r="727" spans="1:25" ht="15">
      <c r="A727" s="151"/>
      <c r="B727" s="50"/>
      <c r="V727" s="230"/>
      <c r="W727" s="50"/>
      <c r="Y727" s="99"/>
    </row>
    <row r="728" spans="1:25" ht="15">
      <c r="A728" s="151"/>
      <c r="B728" s="50"/>
      <c r="V728" s="230"/>
      <c r="W728" s="50"/>
      <c r="Y728" s="99"/>
    </row>
    <row r="729" spans="1:25" ht="15">
      <c r="A729" s="151"/>
      <c r="B729" s="50"/>
      <c r="V729" s="230"/>
      <c r="W729" s="50"/>
      <c r="Y729" s="99"/>
    </row>
    <row r="730" spans="1:25" ht="15">
      <c r="A730" s="151"/>
      <c r="B730" s="50"/>
      <c r="V730" s="230"/>
      <c r="W730" s="50"/>
      <c r="Y730" s="99"/>
    </row>
    <row r="731" spans="1:25" ht="15">
      <c r="A731" s="151"/>
      <c r="B731" s="50"/>
      <c r="V731" s="230"/>
      <c r="W731" s="50"/>
      <c r="Y731" s="99"/>
    </row>
    <row r="732" spans="1:25" ht="15">
      <c r="A732" s="151"/>
      <c r="B732" s="50"/>
      <c r="V732" s="230"/>
      <c r="W732" s="50"/>
      <c r="Y732" s="99"/>
    </row>
    <row r="733" spans="1:25" ht="15">
      <c r="A733" s="151"/>
      <c r="B733" s="50"/>
      <c r="V733" s="230"/>
      <c r="W733" s="50"/>
      <c r="Y733" s="99"/>
    </row>
    <row r="734" spans="1:25" ht="15">
      <c r="A734" s="151"/>
      <c r="B734" s="50"/>
      <c r="V734" s="230"/>
      <c r="W734" s="50"/>
      <c r="Y734" s="99"/>
    </row>
    <row r="735" spans="1:25" ht="15">
      <c r="A735" s="151"/>
      <c r="B735" s="50"/>
      <c r="V735" s="230"/>
      <c r="W735" s="50"/>
      <c r="Y735" s="99"/>
    </row>
    <row r="736" spans="1:25" ht="15">
      <c r="A736" s="151"/>
      <c r="B736" s="50"/>
      <c r="V736" s="230"/>
      <c r="W736" s="50"/>
      <c r="Y736" s="99"/>
    </row>
    <row r="737" spans="1:25" ht="15">
      <c r="A737" s="151"/>
      <c r="B737" s="50"/>
      <c r="V737" s="230"/>
      <c r="W737" s="50"/>
      <c r="Y737" s="99"/>
    </row>
    <row r="738" spans="1:25" ht="15">
      <c r="A738" s="151"/>
      <c r="B738" s="50"/>
      <c r="V738" s="230"/>
      <c r="W738" s="50"/>
      <c r="Y738" s="99"/>
    </row>
    <row r="739" spans="1:25" ht="15">
      <c r="A739" s="151"/>
      <c r="B739" s="50"/>
      <c r="V739" s="230"/>
      <c r="W739" s="50"/>
      <c r="Y739" s="99"/>
    </row>
    <row r="740" spans="2:25" ht="15">
      <c r="B740" s="50"/>
      <c r="V740" s="230"/>
      <c r="W740" s="50"/>
      <c r="Y740" s="99"/>
    </row>
    <row r="741" spans="2:25" ht="15">
      <c r="B741" s="50"/>
      <c r="V741" s="230"/>
      <c r="W741" s="50"/>
      <c r="Y741" s="99"/>
    </row>
    <row r="742" spans="2:25" ht="15">
      <c r="B742" s="50"/>
      <c r="V742" s="230"/>
      <c r="W742" s="50"/>
      <c r="Y742" s="99"/>
    </row>
    <row r="743" spans="2:25" ht="15">
      <c r="B743" s="50"/>
      <c r="V743" s="230"/>
      <c r="W743" s="50"/>
      <c r="Y743" s="99"/>
    </row>
    <row r="744" spans="2:25" ht="15">
      <c r="B744" s="50"/>
      <c r="V744" s="230"/>
      <c r="W744" s="50"/>
      <c r="Y744" s="99"/>
    </row>
    <row r="745" spans="2:25" ht="15">
      <c r="B745" s="50"/>
      <c r="V745" s="230"/>
      <c r="W745" s="50"/>
      <c r="Y745" s="99"/>
    </row>
    <row r="746" spans="2:25" ht="15">
      <c r="B746" s="50"/>
      <c r="V746" s="230"/>
      <c r="W746" s="50"/>
      <c r="Y746" s="99"/>
    </row>
    <row r="747" spans="2:25" ht="15">
      <c r="B747" s="50"/>
      <c r="V747" s="230"/>
      <c r="W747" s="50"/>
      <c r="Y747" s="99"/>
    </row>
    <row r="748" spans="2:25" ht="15">
      <c r="B748" s="50"/>
      <c r="V748" s="230"/>
      <c r="W748" s="50"/>
      <c r="Y748" s="99"/>
    </row>
    <row r="749" spans="2:25" ht="15">
      <c r="B749" s="50"/>
      <c r="V749" s="230"/>
      <c r="W749" s="50"/>
      <c r="Y749" s="99"/>
    </row>
    <row r="750" spans="2:25" ht="15">
      <c r="B750" s="50"/>
      <c r="V750" s="230"/>
      <c r="W750" s="50"/>
      <c r="Y750" s="99"/>
    </row>
    <row r="751" spans="2:25" ht="15">
      <c r="B751" s="50"/>
      <c r="V751" s="230"/>
      <c r="W751" s="50"/>
      <c r="Y751" s="99"/>
    </row>
    <row r="752" spans="2:25" ht="15">
      <c r="B752" s="50"/>
      <c r="V752" s="230"/>
      <c r="W752" s="50"/>
      <c r="Y752" s="99"/>
    </row>
    <row r="753" spans="2:25" ht="15">
      <c r="B753" s="50"/>
      <c r="V753" s="230"/>
      <c r="W753" s="50"/>
      <c r="Y753" s="99"/>
    </row>
    <row r="754" spans="2:25" ht="15">
      <c r="B754" s="50"/>
      <c r="V754" s="230"/>
      <c r="W754" s="50"/>
      <c r="Y754" s="99"/>
    </row>
    <row r="755" spans="2:25" ht="15">
      <c r="B755" s="50"/>
      <c r="V755" s="230"/>
      <c r="W755" s="50"/>
      <c r="Y755" s="99"/>
    </row>
    <row r="756" spans="2:25" ht="15">
      <c r="B756" s="50"/>
      <c r="V756" s="230"/>
      <c r="W756" s="50"/>
      <c r="Y756" s="99"/>
    </row>
    <row r="757" spans="2:25" ht="15">
      <c r="B757" s="50"/>
      <c r="V757" s="230"/>
      <c r="W757" s="50"/>
      <c r="Y757" s="99"/>
    </row>
    <row r="758" spans="2:25" ht="15">
      <c r="B758" s="50"/>
      <c r="V758" s="230"/>
      <c r="W758" s="50"/>
      <c r="Y758" s="99"/>
    </row>
    <row r="759" spans="2:25" ht="15">
      <c r="B759" s="50"/>
      <c r="V759" s="230"/>
      <c r="W759" s="50"/>
      <c r="Y759" s="99"/>
    </row>
    <row r="760" spans="2:25" ht="15">
      <c r="B760" s="50"/>
      <c r="V760" s="230"/>
      <c r="W760" s="50"/>
      <c r="Y760" s="99"/>
    </row>
    <row r="761" spans="2:25" ht="15">
      <c r="B761" s="50"/>
      <c r="V761" s="230"/>
      <c r="W761" s="50"/>
      <c r="Y761" s="99"/>
    </row>
    <row r="762" spans="2:25" ht="15">
      <c r="B762" s="50"/>
      <c r="V762" s="230"/>
      <c r="W762" s="50"/>
      <c r="Y762" s="99"/>
    </row>
    <row r="763" spans="2:25" ht="15">
      <c r="B763" s="50"/>
      <c r="V763" s="230"/>
      <c r="W763" s="50"/>
      <c r="Y763" s="99"/>
    </row>
    <row r="764" spans="2:25" ht="15">
      <c r="B764" s="50"/>
      <c r="V764" s="230"/>
      <c r="W764" s="50"/>
      <c r="Y764" s="99"/>
    </row>
    <row r="765" spans="2:25" ht="15">
      <c r="B765" s="50"/>
      <c r="V765" s="230"/>
      <c r="W765" s="50"/>
      <c r="Y765" s="99"/>
    </row>
    <row r="766" spans="2:25" ht="15">
      <c r="B766" s="50"/>
      <c r="V766" s="230"/>
      <c r="W766" s="50"/>
      <c r="Y766" s="99"/>
    </row>
    <row r="767" spans="2:25" ht="15">
      <c r="B767" s="50"/>
      <c r="V767" s="230"/>
      <c r="W767" s="50"/>
      <c r="Y767" s="99"/>
    </row>
    <row r="768" spans="2:25" ht="15">
      <c r="B768" s="50"/>
      <c r="V768" s="230"/>
      <c r="W768" s="50"/>
      <c r="Y768" s="99"/>
    </row>
    <row r="769" spans="2:25" ht="15">
      <c r="B769" s="50"/>
      <c r="V769" s="230"/>
      <c r="W769" s="50"/>
      <c r="Y769" s="99"/>
    </row>
    <row r="770" spans="2:25" ht="15">
      <c r="B770" s="50"/>
      <c r="V770" s="230"/>
      <c r="W770" s="50"/>
      <c r="Y770" s="99"/>
    </row>
    <row r="771" spans="2:25" ht="15">
      <c r="B771" s="50"/>
      <c r="V771" s="230"/>
      <c r="W771" s="50"/>
      <c r="Y771" s="99"/>
    </row>
    <row r="772" spans="2:25" ht="15">
      <c r="B772" s="50"/>
      <c r="V772" s="230"/>
      <c r="W772" s="50"/>
      <c r="Y772" s="99"/>
    </row>
    <row r="773" spans="2:25" ht="15">
      <c r="B773" s="50"/>
      <c r="V773" s="230"/>
      <c r="W773" s="50"/>
      <c r="Y773" s="99"/>
    </row>
    <row r="774" spans="2:25" ht="15">
      <c r="B774" s="50"/>
      <c r="V774" s="230"/>
      <c r="W774" s="50"/>
      <c r="Y774" s="99"/>
    </row>
    <row r="775" spans="2:25" ht="15">
      <c r="B775" s="50"/>
      <c r="V775" s="230"/>
      <c r="W775" s="50"/>
      <c r="Y775" s="99"/>
    </row>
    <row r="776" spans="2:25" ht="15">
      <c r="B776" s="50"/>
      <c r="V776" s="230"/>
      <c r="W776" s="50"/>
      <c r="Y776" s="99"/>
    </row>
    <row r="777" spans="2:25" ht="15">
      <c r="B777" s="50"/>
      <c r="V777" s="230"/>
      <c r="W777" s="50"/>
      <c r="Y777" s="99"/>
    </row>
    <row r="778" spans="2:25" ht="15">
      <c r="B778" s="50"/>
      <c r="V778" s="230"/>
      <c r="W778" s="50"/>
      <c r="Y778" s="99"/>
    </row>
    <row r="779" spans="2:25" ht="15">
      <c r="B779" s="50"/>
      <c r="V779" s="230"/>
      <c r="W779" s="50"/>
      <c r="Y779" s="99"/>
    </row>
    <row r="780" spans="2:25" ht="15">
      <c r="B780" s="50"/>
      <c r="V780" s="230"/>
      <c r="W780" s="50"/>
      <c r="Y780" s="99"/>
    </row>
    <row r="781" spans="2:25" ht="15">
      <c r="B781" s="50"/>
      <c r="V781" s="230"/>
      <c r="W781" s="50"/>
      <c r="Y781" s="99"/>
    </row>
    <row r="782" spans="2:25" ht="15">
      <c r="B782" s="50"/>
      <c r="V782" s="230"/>
      <c r="W782" s="50"/>
      <c r="Y782" s="99"/>
    </row>
    <row r="783" spans="2:25" ht="15">
      <c r="B783" s="50"/>
      <c r="V783" s="230"/>
      <c r="W783" s="50"/>
      <c r="Y783" s="99"/>
    </row>
    <row r="784" spans="2:25" ht="15">
      <c r="B784" s="50"/>
      <c r="V784" s="230"/>
      <c r="W784" s="50"/>
      <c r="Y784" s="99"/>
    </row>
    <row r="785" spans="2:25" ht="15">
      <c r="B785" s="50"/>
      <c r="V785" s="230"/>
      <c r="W785" s="50"/>
      <c r="Y785" s="99"/>
    </row>
    <row r="786" spans="2:25" ht="15">
      <c r="B786" s="50"/>
      <c r="V786" s="230"/>
      <c r="W786" s="50"/>
      <c r="Y786" s="99"/>
    </row>
    <row r="787" spans="2:25" ht="15">
      <c r="B787" s="50"/>
      <c r="V787" s="230"/>
      <c r="W787" s="50"/>
      <c r="Y787" s="99"/>
    </row>
    <row r="788" spans="2:25" ht="15">
      <c r="B788" s="50"/>
      <c r="V788" s="230"/>
      <c r="W788" s="50"/>
      <c r="Y788" s="99"/>
    </row>
    <row r="789" spans="2:25" ht="15">
      <c r="B789" s="50"/>
      <c r="V789" s="230"/>
      <c r="W789" s="50"/>
      <c r="Y789" s="99"/>
    </row>
    <row r="790" spans="2:25" ht="15">
      <c r="B790" s="50"/>
      <c r="V790" s="230"/>
      <c r="W790" s="50"/>
      <c r="Y790" s="99"/>
    </row>
    <row r="791" spans="2:25" ht="15">
      <c r="B791" s="50"/>
      <c r="V791" s="230"/>
      <c r="W791" s="50"/>
      <c r="Y791" s="99"/>
    </row>
    <row r="792" spans="2:25" ht="15">
      <c r="B792" s="50"/>
      <c r="V792" s="230"/>
      <c r="W792" s="50"/>
      <c r="Y792" s="99"/>
    </row>
    <row r="793" spans="2:25" ht="15">
      <c r="B793" s="50"/>
      <c r="V793" s="230"/>
      <c r="W793" s="50"/>
      <c r="Y793" s="99"/>
    </row>
    <row r="794" spans="2:25" ht="15">
      <c r="B794" s="50"/>
      <c r="V794" s="230"/>
      <c r="W794" s="50"/>
      <c r="Y794" s="99"/>
    </row>
    <row r="795" spans="2:25" ht="15">
      <c r="B795" s="50"/>
      <c r="V795" s="230"/>
      <c r="W795" s="50"/>
      <c r="Y795" s="99"/>
    </row>
    <row r="796" spans="2:25" ht="15">
      <c r="B796" s="50"/>
      <c r="V796" s="230"/>
      <c r="W796" s="50"/>
      <c r="Y796" s="99"/>
    </row>
    <row r="797" spans="2:25" ht="15">
      <c r="B797" s="50"/>
      <c r="V797" s="230"/>
      <c r="W797" s="50"/>
      <c r="Y797" s="99"/>
    </row>
    <row r="798" spans="2:25" ht="15">
      <c r="B798" s="50"/>
      <c r="V798" s="230"/>
      <c r="W798" s="50"/>
      <c r="Y798" s="99"/>
    </row>
    <row r="799" spans="2:25" ht="15">
      <c r="B799" s="50"/>
      <c r="V799" s="230"/>
      <c r="W799" s="50"/>
      <c r="Y799" s="99"/>
    </row>
    <row r="800" spans="2:25" ht="15">
      <c r="B800" s="50"/>
      <c r="V800" s="230"/>
      <c r="W800" s="50"/>
      <c r="Y800" s="99"/>
    </row>
    <row r="801" spans="2:25" ht="15">
      <c r="B801" s="50"/>
      <c r="V801" s="230"/>
      <c r="W801" s="50"/>
      <c r="Y801" s="99"/>
    </row>
    <row r="802" spans="2:25" ht="15">
      <c r="B802" s="50"/>
      <c r="V802" s="230"/>
      <c r="W802" s="50"/>
      <c r="Y802" s="99"/>
    </row>
    <row r="803" spans="2:25" ht="15">
      <c r="B803" s="50"/>
      <c r="V803" s="230"/>
      <c r="W803" s="50"/>
      <c r="Y803" s="99"/>
    </row>
    <row r="804" spans="2:25" ht="15">
      <c r="B804" s="50"/>
      <c r="V804" s="230"/>
      <c r="W804" s="50"/>
      <c r="Y804" s="99"/>
    </row>
    <row r="805" spans="2:25" ht="15">
      <c r="B805" s="50"/>
      <c r="V805" s="230"/>
      <c r="W805" s="50"/>
      <c r="Y805" s="99"/>
    </row>
    <row r="806" spans="2:25" ht="15">
      <c r="B806" s="50"/>
      <c r="V806" s="230"/>
      <c r="W806" s="50"/>
      <c r="Y806" s="99"/>
    </row>
    <row r="807" spans="2:25" ht="15">
      <c r="B807" s="50"/>
      <c r="V807" s="230"/>
      <c r="W807" s="50"/>
      <c r="Y807" s="99"/>
    </row>
    <row r="808" spans="2:25" ht="15">
      <c r="B808" s="50"/>
      <c r="V808" s="230"/>
      <c r="W808" s="50"/>
      <c r="Y808" s="99"/>
    </row>
    <row r="809" spans="2:25" ht="15">
      <c r="B809" s="50"/>
      <c r="V809" s="230"/>
      <c r="W809" s="50"/>
      <c r="Y809" s="99"/>
    </row>
    <row r="810" spans="2:25" ht="15">
      <c r="B810" s="50"/>
      <c r="V810" s="230"/>
      <c r="W810" s="50"/>
      <c r="Y810" s="99"/>
    </row>
    <row r="811" spans="2:25" ht="15">
      <c r="B811" s="50"/>
      <c r="V811" s="230"/>
      <c r="W811" s="50"/>
      <c r="Y811" s="99"/>
    </row>
    <row r="812" spans="2:25" ht="15">
      <c r="B812" s="50"/>
      <c r="V812" s="230"/>
      <c r="W812" s="50"/>
      <c r="Y812" s="99"/>
    </row>
    <row r="813" spans="2:25" ht="15">
      <c r="B813" s="50"/>
      <c r="V813" s="230"/>
      <c r="W813" s="50"/>
      <c r="Y813" s="99"/>
    </row>
    <row r="814" spans="2:25" ht="15">
      <c r="B814" s="50"/>
      <c r="V814" s="230"/>
      <c r="W814" s="50"/>
      <c r="Y814" s="99"/>
    </row>
    <row r="815" spans="2:25" ht="15">
      <c r="B815" s="50"/>
      <c r="V815" s="230"/>
      <c r="W815" s="50"/>
      <c r="Y815" s="99"/>
    </row>
    <row r="816" spans="2:25" ht="15">
      <c r="B816" s="50"/>
      <c r="V816" s="230"/>
      <c r="W816" s="50"/>
      <c r="Y816" s="99"/>
    </row>
    <row r="817" spans="2:25" ht="15">
      <c r="B817" s="50"/>
      <c r="V817" s="230"/>
      <c r="W817" s="50"/>
      <c r="Y817" s="99"/>
    </row>
    <row r="818" spans="2:25" ht="15">
      <c r="B818" s="50"/>
      <c r="V818" s="230"/>
      <c r="W818" s="50"/>
      <c r="Y818" s="99"/>
    </row>
    <row r="819" spans="2:25" ht="15">
      <c r="B819" s="50"/>
      <c r="V819" s="230"/>
      <c r="W819" s="50"/>
      <c r="Y819" s="99"/>
    </row>
    <row r="820" spans="2:25" ht="15">
      <c r="B820" s="50"/>
      <c r="V820" s="230"/>
      <c r="W820" s="50"/>
      <c r="Y820" s="99"/>
    </row>
    <row r="821" spans="2:25" ht="15">
      <c r="B821" s="50"/>
      <c r="V821" s="230"/>
      <c r="W821" s="50"/>
      <c r="Y821" s="99"/>
    </row>
    <row r="822" spans="2:25" ht="15">
      <c r="B822" s="50"/>
      <c r="V822" s="230"/>
      <c r="W822" s="50"/>
      <c r="Y822" s="99"/>
    </row>
    <row r="823" spans="2:25" ht="15">
      <c r="B823" s="50"/>
      <c r="V823" s="230"/>
      <c r="W823" s="50"/>
      <c r="Y823" s="99"/>
    </row>
    <row r="824" spans="2:25" ht="15">
      <c r="B824" s="50"/>
      <c r="V824" s="230"/>
      <c r="W824" s="50"/>
      <c r="Y824" s="99"/>
    </row>
    <row r="825" spans="2:25" ht="15">
      <c r="B825" s="50"/>
      <c r="V825" s="230"/>
      <c r="W825" s="50"/>
      <c r="Y825" s="99"/>
    </row>
    <row r="826" spans="2:25" ht="15">
      <c r="B826" s="50"/>
      <c r="V826" s="230"/>
      <c r="W826" s="50"/>
      <c r="Y826" s="99"/>
    </row>
    <row r="827" spans="2:25" ht="15">
      <c r="B827" s="50"/>
      <c r="V827" s="230"/>
      <c r="W827" s="50"/>
      <c r="Y827" s="99"/>
    </row>
    <row r="828" spans="2:25" ht="15">
      <c r="B828" s="50"/>
      <c r="V828" s="230"/>
      <c r="W828" s="50"/>
      <c r="Y828" s="99"/>
    </row>
    <row r="829" spans="2:25" ht="15">
      <c r="B829" s="50"/>
      <c r="V829" s="230"/>
      <c r="W829" s="50"/>
      <c r="Y829" s="99"/>
    </row>
    <row r="830" spans="2:25" ht="15">
      <c r="B830" s="50"/>
      <c r="V830" s="230"/>
      <c r="W830" s="50"/>
      <c r="Y830" s="99"/>
    </row>
    <row r="831" spans="2:25" ht="15">
      <c r="B831" s="50"/>
      <c r="V831" s="230"/>
      <c r="W831" s="50"/>
      <c r="Y831" s="99"/>
    </row>
    <row r="832" spans="2:25" ht="15">
      <c r="B832" s="50"/>
      <c r="V832" s="230"/>
      <c r="W832" s="50"/>
      <c r="Y832" s="99"/>
    </row>
    <row r="833" spans="2:25" ht="15">
      <c r="B833" s="50"/>
      <c r="V833" s="230"/>
      <c r="W833" s="50"/>
      <c r="Y833" s="99"/>
    </row>
    <row r="834" spans="2:25" ht="15">
      <c r="B834" s="50"/>
      <c r="V834" s="230"/>
      <c r="W834" s="50"/>
      <c r="Y834" s="99"/>
    </row>
    <row r="835" spans="2:25" ht="15">
      <c r="B835" s="50"/>
      <c r="V835" s="230"/>
      <c r="W835" s="50"/>
      <c r="Y835" s="99"/>
    </row>
    <row r="836" spans="2:25" ht="15">
      <c r="B836" s="50"/>
      <c r="V836" s="230"/>
      <c r="W836" s="50"/>
      <c r="Y836" s="99"/>
    </row>
    <row r="837" spans="2:25" ht="15">
      <c r="B837" s="50"/>
      <c r="V837" s="230"/>
      <c r="W837" s="50"/>
      <c r="Y837" s="99"/>
    </row>
    <row r="838" spans="2:25" ht="15">
      <c r="B838" s="50"/>
      <c r="V838" s="230"/>
      <c r="W838" s="50"/>
      <c r="Y838" s="99"/>
    </row>
    <row r="839" spans="2:25" ht="15">
      <c r="B839" s="50"/>
      <c r="V839" s="230"/>
      <c r="W839" s="50"/>
      <c r="Y839" s="99"/>
    </row>
    <row r="840" spans="2:25" ht="15">
      <c r="B840" s="50"/>
      <c r="V840" s="230"/>
      <c r="W840" s="50"/>
      <c r="Y840" s="99"/>
    </row>
    <row r="841" spans="2:25" ht="15">
      <c r="B841" s="50"/>
      <c r="V841" s="230"/>
      <c r="W841" s="50"/>
      <c r="Y841" s="99"/>
    </row>
    <row r="842" spans="2:25" ht="15">
      <c r="B842" s="50"/>
      <c r="V842" s="230"/>
      <c r="W842" s="50"/>
      <c r="Y842" s="99"/>
    </row>
    <row r="843" spans="2:25" ht="15">
      <c r="B843" s="50"/>
      <c r="V843" s="230"/>
      <c r="W843" s="50"/>
      <c r="Y843" s="99"/>
    </row>
    <row r="844" spans="2:25" ht="15">
      <c r="B844" s="50"/>
      <c r="V844" s="230"/>
      <c r="W844" s="50"/>
      <c r="Y844" s="99"/>
    </row>
    <row r="845" spans="2:25" ht="15">
      <c r="B845" s="50"/>
      <c r="V845" s="230"/>
      <c r="W845" s="50"/>
      <c r="Y845" s="99"/>
    </row>
    <row r="846" spans="2:25" ht="15">
      <c r="B846" s="50"/>
      <c r="V846" s="230"/>
      <c r="W846" s="50"/>
      <c r="Y846" s="99"/>
    </row>
    <row r="847" spans="2:25" ht="15">
      <c r="B847" s="50"/>
      <c r="V847" s="230"/>
      <c r="W847" s="50"/>
      <c r="Y847" s="99"/>
    </row>
    <row r="848" spans="2:25" ht="15">
      <c r="B848" s="50"/>
      <c r="V848" s="230"/>
      <c r="W848" s="50"/>
      <c r="Y848" s="99"/>
    </row>
    <row r="849" spans="2:25" ht="15">
      <c r="B849" s="50"/>
      <c r="V849" s="230"/>
      <c r="W849" s="50"/>
      <c r="Y849" s="99"/>
    </row>
    <row r="850" spans="2:25" ht="15">
      <c r="B850" s="50"/>
      <c r="V850" s="230"/>
      <c r="W850" s="50"/>
      <c r="Y850" s="99"/>
    </row>
    <row r="851" spans="2:25" ht="15">
      <c r="B851" s="50"/>
      <c r="V851" s="230"/>
      <c r="W851" s="50"/>
      <c r="Y851" s="99"/>
    </row>
    <row r="852" spans="2:25" ht="15">
      <c r="B852" s="50"/>
      <c r="V852" s="230"/>
      <c r="W852" s="50"/>
      <c r="Y852" s="99"/>
    </row>
    <row r="853" spans="2:25" ht="15">
      <c r="B853" s="50"/>
      <c r="V853" s="230"/>
      <c r="W853" s="50"/>
      <c r="Y853" s="99"/>
    </row>
    <row r="854" spans="2:25" ht="15">
      <c r="B854" s="50"/>
      <c r="V854" s="230"/>
      <c r="W854" s="50"/>
      <c r="Y854" s="99"/>
    </row>
    <row r="855" spans="2:25" ht="15">
      <c r="B855" s="50"/>
      <c r="V855" s="230"/>
      <c r="W855" s="50"/>
      <c r="Y855" s="99"/>
    </row>
    <row r="856" spans="2:25" ht="15">
      <c r="B856" s="50"/>
      <c r="V856" s="230"/>
      <c r="W856" s="50"/>
      <c r="Y856" s="99"/>
    </row>
    <row r="857" spans="2:25" ht="15">
      <c r="B857" s="50"/>
      <c r="V857" s="230"/>
      <c r="W857" s="50"/>
      <c r="Y857" s="99"/>
    </row>
    <row r="858" spans="2:25" ht="15">
      <c r="B858" s="50"/>
      <c r="V858" s="230"/>
      <c r="W858" s="50"/>
      <c r="Y858" s="99"/>
    </row>
    <row r="859" spans="2:25" ht="15">
      <c r="B859" s="50"/>
      <c r="V859" s="230"/>
      <c r="W859" s="50"/>
      <c r="Y859" s="99"/>
    </row>
    <row r="860" spans="2:25" ht="15">
      <c r="B860" s="50"/>
      <c r="V860" s="230"/>
      <c r="W860" s="50"/>
      <c r="Y860" s="99"/>
    </row>
    <row r="861" spans="2:25" ht="15">
      <c r="B861" s="50"/>
      <c r="V861" s="230"/>
      <c r="W861" s="50"/>
      <c r="Y861" s="99"/>
    </row>
    <row r="862" spans="2:25" ht="15">
      <c r="B862" s="50"/>
      <c r="V862" s="230"/>
      <c r="W862" s="50"/>
      <c r="Y862" s="99"/>
    </row>
    <row r="863" spans="2:25" ht="15">
      <c r="B863" s="50"/>
      <c r="V863" s="230"/>
      <c r="W863" s="50"/>
      <c r="Y863" s="99"/>
    </row>
    <row r="864" spans="2:25" ht="15">
      <c r="B864" s="50"/>
      <c r="V864" s="230"/>
      <c r="W864" s="50"/>
      <c r="Y864" s="99"/>
    </row>
    <row r="865" spans="2:25" ht="15">
      <c r="B865" s="50"/>
      <c r="V865" s="230"/>
      <c r="W865" s="50"/>
      <c r="Y865" s="99"/>
    </row>
    <row r="866" spans="2:25" ht="15">
      <c r="B866" s="50"/>
      <c r="V866" s="230"/>
      <c r="W866" s="50"/>
      <c r="Y866" s="99"/>
    </row>
    <row r="867" spans="2:25" ht="15">
      <c r="B867" s="50"/>
      <c r="V867" s="230"/>
      <c r="W867" s="50"/>
      <c r="Y867" s="99"/>
    </row>
    <row r="868" spans="2:25" ht="15">
      <c r="B868" s="50"/>
      <c r="V868" s="230"/>
      <c r="W868" s="50"/>
      <c r="Y868" s="99"/>
    </row>
    <row r="869" spans="2:25" ht="15">
      <c r="B869" s="50"/>
      <c r="V869" s="230"/>
      <c r="W869" s="50"/>
      <c r="Y869" s="99"/>
    </row>
    <row r="870" spans="2:25" ht="15">
      <c r="B870" s="50"/>
      <c r="V870" s="230"/>
      <c r="W870" s="50"/>
      <c r="Y870" s="99"/>
    </row>
    <row r="871" spans="2:25" ht="15">
      <c r="B871" s="50"/>
      <c r="V871" s="230"/>
      <c r="W871" s="50"/>
      <c r="Y871" s="99"/>
    </row>
    <row r="872" spans="2:25" ht="15">
      <c r="B872" s="50"/>
      <c r="V872" s="230"/>
      <c r="W872" s="50"/>
      <c r="Y872" s="99"/>
    </row>
    <row r="873" spans="2:25" ht="15">
      <c r="B873" s="50"/>
      <c r="V873" s="230"/>
      <c r="W873" s="50"/>
      <c r="Y873" s="99"/>
    </row>
    <row r="874" spans="2:25" ht="15">
      <c r="B874" s="50"/>
      <c r="V874" s="230"/>
      <c r="W874" s="50"/>
      <c r="Y874" s="99"/>
    </row>
    <row r="875" spans="2:25" ht="15">
      <c r="B875" s="50"/>
      <c r="V875" s="230"/>
      <c r="W875" s="50"/>
      <c r="Y875" s="99"/>
    </row>
    <row r="876" spans="2:25" ht="15">
      <c r="B876" s="50"/>
      <c r="V876" s="230"/>
      <c r="W876" s="50"/>
      <c r="Y876" s="99"/>
    </row>
    <row r="877" spans="2:25" ht="15">
      <c r="B877" s="50"/>
      <c r="V877" s="230"/>
      <c r="W877" s="50"/>
      <c r="Y877" s="99"/>
    </row>
    <row r="878" spans="2:25" ht="15">
      <c r="B878" s="50"/>
      <c r="V878" s="230"/>
      <c r="W878" s="50"/>
      <c r="Y878" s="99"/>
    </row>
    <row r="879" spans="2:25" ht="15">
      <c r="B879" s="50"/>
      <c r="V879" s="230"/>
      <c r="W879" s="50"/>
      <c r="Y879" s="99"/>
    </row>
    <row r="880" spans="2:25" ht="15">
      <c r="B880" s="50"/>
      <c r="V880" s="230"/>
      <c r="W880" s="50"/>
      <c r="Y880" s="99"/>
    </row>
    <row r="881" spans="2:25" ht="15">
      <c r="B881" s="50"/>
      <c r="V881" s="230"/>
      <c r="W881" s="50"/>
      <c r="Y881" s="99"/>
    </row>
    <row r="882" spans="2:25" ht="15">
      <c r="B882" s="50"/>
      <c r="V882" s="230"/>
      <c r="W882" s="50"/>
      <c r="Y882" s="99"/>
    </row>
    <row r="883" spans="2:25" ht="15">
      <c r="B883" s="50"/>
      <c r="V883" s="230"/>
      <c r="W883" s="50"/>
      <c r="Y883" s="99"/>
    </row>
    <row r="884" spans="2:25" ht="15">
      <c r="B884" s="50"/>
      <c r="V884" s="230"/>
      <c r="W884" s="50"/>
      <c r="Y884" s="99"/>
    </row>
    <row r="885" spans="2:25" ht="15">
      <c r="B885" s="50"/>
      <c r="V885" s="230"/>
      <c r="W885" s="50"/>
      <c r="Y885" s="99"/>
    </row>
    <row r="886" spans="2:25" ht="15">
      <c r="B886" s="50"/>
      <c r="V886" s="230"/>
      <c r="W886" s="50"/>
      <c r="Y886" s="99"/>
    </row>
    <row r="887" spans="2:25" ht="15">
      <c r="B887" s="50"/>
      <c r="V887" s="230"/>
      <c r="W887" s="50"/>
      <c r="Y887" s="99"/>
    </row>
    <row r="888" spans="2:25" ht="15">
      <c r="B888" s="50"/>
      <c r="V888" s="230"/>
      <c r="W888" s="50"/>
      <c r="Y888" s="99"/>
    </row>
    <row r="889" spans="2:25" ht="15">
      <c r="B889" s="50"/>
      <c r="V889" s="230"/>
      <c r="W889" s="50"/>
      <c r="Y889" s="99"/>
    </row>
    <row r="890" spans="2:25" ht="15">
      <c r="B890" s="50"/>
      <c r="V890" s="230"/>
      <c r="W890" s="50"/>
      <c r="Y890" s="99"/>
    </row>
    <row r="891" spans="2:25" ht="15">
      <c r="B891" s="50"/>
      <c r="V891" s="230"/>
      <c r="W891" s="50"/>
      <c r="Y891" s="99"/>
    </row>
    <row r="892" spans="2:25" ht="15">
      <c r="B892" s="50"/>
      <c r="V892" s="230"/>
      <c r="W892" s="50"/>
      <c r="Y892" s="99"/>
    </row>
    <row r="893" spans="2:25" ht="15">
      <c r="B893" s="50"/>
      <c r="V893" s="230"/>
      <c r="W893" s="50"/>
      <c r="Y893" s="99"/>
    </row>
    <row r="894" spans="2:25" ht="15">
      <c r="B894" s="50"/>
      <c r="V894" s="230"/>
      <c r="W894" s="50"/>
      <c r="Y894" s="99"/>
    </row>
    <row r="895" spans="2:25" ht="15">
      <c r="B895" s="50"/>
      <c r="V895" s="230"/>
      <c r="W895" s="50"/>
      <c r="Y895" s="99"/>
    </row>
    <row r="896" spans="2:25" ht="15">
      <c r="B896" s="50"/>
      <c r="V896" s="230"/>
      <c r="W896" s="50"/>
      <c r="Y896" s="99"/>
    </row>
    <row r="897" spans="2:25" ht="15">
      <c r="B897" s="50"/>
      <c r="V897" s="230"/>
      <c r="W897" s="50"/>
      <c r="Y897" s="99"/>
    </row>
    <row r="898" spans="2:25" ht="15">
      <c r="B898" s="50"/>
      <c r="V898" s="230"/>
      <c r="W898" s="50"/>
      <c r="Y898" s="99"/>
    </row>
    <row r="899" spans="2:25" ht="15">
      <c r="B899" s="50"/>
      <c r="V899" s="230"/>
      <c r="W899" s="50"/>
      <c r="Y899" s="99"/>
    </row>
    <row r="900" spans="2:25" ht="15">
      <c r="B900" s="50"/>
      <c r="V900" s="230"/>
      <c r="W900" s="50"/>
      <c r="Y900" s="99"/>
    </row>
    <row r="901" spans="2:25" ht="15">
      <c r="B901" s="50"/>
      <c r="V901" s="230"/>
      <c r="W901" s="50"/>
      <c r="Y901" s="99"/>
    </row>
    <row r="902" spans="2:25" ht="15">
      <c r="B902" s="50"/>
      <c r="V902" s="230"/>
      <c r="W902" s="50"/>
      <c r="Y902" s="99"/>
    </row>
    <row r="903" spans="2:25" ht="15">
      <c r="B903" s="50"/>
      <c r="V903" s="230"/>
      <c r="W903" s="50"/>
      <c r="Y903" s="99"/>
    </row>
    <row r="904" spans="2:25" ht="15">
      <c r="B904" s="50"/>
      <c r="V904" s="230"/>
      <c r="W904" s="50"/>
      <c r="Y904" s="99"/>
    </row>
    <row r="905" spans="2:25" ht="15">
      <c r="B905" s="50"/>
      <c r="V905" s="230"/>
      <c r="W905" s="50"/>
      <c r="Y905" s="99"/>
    </row>
    <row r="906" spans="2:25" ht="15">
      <c r="B906" s="50"/>
      <c r="V906" s="230"/>
      <c r="W906" s="50"/>
      <c r="Y906" s="99"/>
    </row>
    <row r="907" spans="2:25" ht="15">
      <c r="B907" s="50"/>
      <c r="V907" s="230"/>
      <c r="W907" s="50"/>
      <c r="Y907" s="99"/>
    </row>
    <row r="908" spans="2:25" ht="15">
      <c r="B908" s="50"/>
      <c r="V908" s="230"/>
      <c r="W908" s="50"/>
      <c r="Y908" s="99"/>
    </row>
    <row r="909" spans="2:25" ht="15">
      <c r="B909" s="50"/>
      <c r="V909" s="230"/>
      <c r="W909" s="50"/>
      <c r="Y909" s="99"/>
    </row>
    <row r="910" spans="2:25" ht="15">
      <c r="B910" s="50"/>
      <c r="V910" s="230"/>
      <c r="W910" s="50"/>
      <c r="Y910" s="99"/>
    </row>
    <row r="911" spans="2:25" ht="15">
      <c r="B911" s="50"/>
      <c r="V911" s="230"/>
      <c r="W911" s="50"/>
      <c r="Y911" s="99"/>
    </row>
    <row r="912" spans="2:25" ht="15">
      <c r="B912" s="50"/>
      <c r="V912" s="230"/>
      <c r="W912" s="50"/>
      <c r="Y912" s="99"/>
    </row>
    <row r="913" spans="2:25" ht="15">
      <c r="B913" s="50"/>
      <c r="V913" s="230"/>
      <c r="W913" s="50"/>
      <c r="Y913" s="99"/>
    </row>
    <row r="914" spans="2:25" ht="15">
      <c r="B914" s="50"/>
      <c r="V914" s="230"/>
      <c r="W914" s="50"/>
      <c r="Y914" s="99"/>
    </row>
    <row r="915" spans="2:25" ht="15">
      <c r="B915" s="50"/>
      <c r="V915" s="230"/>
      <c r="W915" s="50"/>
      <c r="Y915" s="99"/>
    </row>
    <row r="916" spans="2:25" ht="15">
      <c r="B916" s="50"/>
      <c r="V916" s="230"/>
      <c r="W916" s="50"/>
      <c r="Y916" s="99"/>
    </row>
    <row r="917" spans="2:25" ht="15">
      <c r="B917" s="50"/>
      <c r="V917" s="230"/>
      <c r="W917" s="50"/>
      <c r="Y917" s="99"/>
    </row>
    <row r="918" spans="2:25" ht="15">
      <c r="B918" s="50"/>
      <c r="V918" s="230"/>
      <c r="W918" s="50"/>
      <c r="Y918" s="99"/>
    </row>
    <row r="919" spans="2:25" ht="15">
      <c r="B919" s="50"/>
      <c r="V919" s="230"/>
      <c r="W919" s="50"/>
      <c r="Y919" s="99"/>
    </row>
    <row r="920" spans="2:25" ht="15">
      <c r="B920" s="50"/>
      <c r="V920" s="230"/>
      <c r="W920" s="50"/>
      <c r="Y920" s="99"/>
    </row>
    <row r="921" spans="2:25" ht="15">
      <c r="B921" s="50"/>
      <c r="V921" s="230"/>
      <c r="W921" s="50"/>
      <c r="Y921" s="99"/>
    </row>
    <row r="922" spans="2:25" ht="15">
      <c r="B922" s="50"/>
      <c r="V922" s="230"/>
      <c r="W922" s="50"/>
      <c r="Y922" s="99"/>
    </row>
    <row r="923" spans="2:25" ht="15">
      <c r="B923" s="50"/>
      <c r="V923" s="230"/>
      <c r="W923" s="50"/>
      <c r="Y923" s="99"/>
    </row>
    <row r="924" spans="2:25" ht="15">
      <c r="B924" s="50"/>
      <c r="V924" s="230"/>
      <c r="W924" s="50"/>
      <c r="Y924" s="99"/>
    </row>
    <row r="925" spans="2:25" ht="15">
      <c r="B925" s="50"/>
      <c r="V925" s="230"/>
      <c r="W925" s="50"/>
      <c r="Y925" s="99"/>
    </row>
    <row r="926" spans="2:25" ht="15">
      <c r="B926" s="50"/>
      <c r="V926" s="230"/>
      <c r="W926" s="50"/>
      <c r="Y926" s="99"/>
    </row>
    <row r="927" spans="2:25" ht="15">
      <c r="B927" s="50"/>
      <c r="V927" s="230"/>
      <c r="W927" s="50"/>
      <c r="Y927" s="99"/>
    </row>
    <row r="928" spans="2:25" ht="15">
      <c r="B928" s="50"/>
      <c r="V928" s="230"/>
      <c r="W928" s="50"/>
      <c r="Y928" s="99"/>
    </row>
    <row r="929" spans="2:25" ht="15">
      <c r="B929" s="50"/>
      <c r="V929" s="230"/>
      <c r="W929" s="50"/>
      <c r="Y929" s="99"/>
    </row>
    <row r="930" spans="2:25" ht="15">
      <c r="B930" s="50"/>
      <c r="V930" s="230"/>
      <c r="W930" s="50"/>
      <c r="Y930" s="99"/>
    </row>
    <row r="931" spans="2:25" ht="15">
      <c r="B931" s="50"/>
      <c r="V931" s="230"/>
      <c r="W931" s="50"/>
      <c r="Y931" s="99"/>
    </row>
    <row r="932" spans="2:25" ht="15">
      <c r="B932" s="50"/>
      <c r="V932" s="230"/>
      <c r="W932" s="50"/>
      <c r="Y932" s="99"/>
    </row>
    <row r="933" spans="2:25" ht="15">
      <c r="B933" s="50"/>
      <c r="V933" s="230"/>
      <c r="W933" s="50"/>
      <c r="Y933" s="99"/>
    </row>
    <row r="934" spans="2:25" ht="15">
      <c r="B934" s="50"/>
      <c r="V934" s="230"/>
      <c r="W934" s="50"/>
      <c r="Y934" s="99"/>
    </row>
    <row r="935" spans="2:25" ht="15">
      <c r="B935" s="50"/>
      <c r="V935" s="230"/>
      <c r="W935" s="50"/>
      <c r="Y935" s="99"/>
    </row>
    <row r="936" spans="2:25" ht="15">
      <c r="B936" s="50"/>
      <c r="V936" s="230"/>
      <c r="W936" s="50"/>
      <c r="Y936" s="99"/>
    </row>
    <row r="937" spans="2:25" ht="15">
      <c r="B937" s="50"/>
      <c r="V937" s="230"/>
      <c r="W937" s="50"/>
      <c r="Y937" s="99"/>
    </row>
    <row r="938" spans="2:25" ht="15">
      <c r="B938" s="50"/>
      <c r="V938" s="230"/>
      <c r="W938" s="50"/>
      <c r="Y938" s="99"/>
    </row>
    <row r="939" spans="2:25" ht="15">
      <c r="B939" s="50"/>
      <c r="V939" s="230"/>
      <c r="W939" s="50"/>
      <c r="Y939" s="99"/>
    </row>
    <row r="940" spans="2:25" ht="15">
      <c r="B940" s="50"/>
      <c r="V940" s="230"/>
      <c r="W940" s="50"/>
      <c r="Y940" s="99"/>
    </row>
    <row r="941" spans="2:25" ht="15">
      <c r="B941" s="50"/>
      <c r="V941" s="230"/>
      <c r="W941" s="50"/>
      <c r="Y941" s="99"/>
    </row>
    <row r="942" spans="2:25" ht="15">
      <c r="B942" s="50"/>
      <c r="V942" s="230"/>
      <c r="W942" s="50"/>
      <c r="Y942" s="99"/>
    </row>
    <row r="943" spans="2:25" ht="15">
      <c r="B943" s="50"/>
      <c r="V943" s="230"/>
      <c r="W943" s="50"/>
      <c r="Y943" s="99"/>
    </row>
    <row r="944" spans="2:25" ht="15">
      <c r="B944" s="50"/>
      <c r="V944" s="230"/>
      <c r="W944" s="50"/>
      <c r="Y944" s="99"/>
    </row>
    <row r="945" spans="2:25" ht="15">
      <c r="B945" s="50"/>
      <c r="V945" s="230"/>
      <c r="W945" s="50"/>
      <c r="Y945" s="99"/>
    </row>
    <row r="946" spans="2:25" ht="15">
      <c r="B946" s="50"/>
      <c r="V946" s="230"/>
      <c r="W946" s="50"/>
      <c r="Y946" s="99"/>
    </row>
    <row r="947" spans="2:25" ht="15">
      <c r="B947" s="50"/>
      <c r="V947" s="230"/>
      <c r="W947" s="50"/>
      <c r="Y947" s="99"/>
    </row>
    <row r="948" spans="2:25" ht="15">
      <c r="B948" s="50"/>
      <c r="V948" s="230"/>
      <c r="W948" s="50"/>
      <c r="Y948" s="99"/>
    </row>
    <row r="949" spans="2:25" ht="15">
      <c r="B949" s="50"/>
      <c r="V949" s="230"/>
      <c r="W949" s="50"/>
      <c r="Y949" s="99"/>
    </row>
    <row r="950" spans="2:25" ht="15">
      <c r="B950" s="50"/>
      <c r="V950" s="230"/>
      <c r="W950" s="50"/>
      <c r="Y950" s="99"/>
    </row>
    <row r="951" spans="2:25" ht="15">
      <c r="B951" s="50"/>
      <c r="V951" s="230"/>
      <c r="W951" s="50"/>
      <c r="Y951" s="99"/>
    </row>
    <row r="952" spans="2:25" ht="15">
      <c r="B952" s="50"/>
      <c r="V952" s="230"/>
      <c r="W952" s="50"/>
      <c r="Y952" s="99"/>
    </row>
    <row r="953" spans="2:25" ht="15">
      <c r="B953" s="50"/>
      <c r="V953" s="230"/>
      <c r="W953" s="50"/>
      <c r="Y953" s="99"/>
    </row>
    <row r="954" spans="2:25" ht="15">
      <c r="B954" s="50"/>
      <c r="V954" s="230"/>
      <c r="W954" s="50"/>
      <c r="Y954" s="99"/>
    </row>
    <row r="955" spans="2:25" ht="15">
      <c r="B955" s="50"/>
      <c r="V955" s="230"/>
      <c r="W955" s="50"/>
      <c r="Y955" s="99"/>
    </row>
    <row r="956" spans="2:25" ht="15">
      <c r="B956" s="50"/>
      <c r="V956" s="230"/>
      <c r="W956" s="50"/>
      <c r="Y956" s="99"/>
    </row>
    <row r="957" spans="2:25" ht="15">
      <c r="B957" s="50"/>
      <c r="V957" s="230"/>
      <c r="W957" s="50"/>
      <c r="Y957" s="99"/>
    </row>
    <row r="958" spans="2:25" ht="15">
      <c r="B958" s="50"/>
      <c r="V958" s="230"/>
      <c r="W958" s="50"/>
      <c r="Y958" s="99"/>
    </row>
    <row r="959" spans="2:25" ht="15">
      <c r="B959" s="50"/>
      <c r="V959" s="230"/>
      <c r="W959" s="50"/>
      <c r="Y959" s="99"/>
    </row>
    <row r="960" spans="2:25" ht="15">
      <c r="B960" s="50"/>
      <c r="V960" s="230"/>
      <c r="W960" s="50"/>
      <c r="Y960" s="99"/>
    </row>
    <row r="961" spans="2:25" ht="15">
      <c r="B961" s="50"/>
      <c r="V961" s="230"/>
      <c r="W961" s="50"/>
      <c r="Y961" s="99"/>
    </row>
    <row r="962" spans="2:25" ht="15">
      <c r="B962" s="50"/>
      <c r="V962" s="230"/>
      <c r="W962" s="50"/>
      <c r="Y962" s="99"/>
    </row>
    <row r="963" spans="2:25" ht="15">
      <c r="B963" s="50"/>
      <c r="V963" s="230"/>
      <c r="W963" s="50"/>
      <c r="Y963" s="99"/>
    </row>
    <row r="964" spans="2:25" ht="15">
      <c r="B964" s="50"/>
      <c r="V964" s="230"/>
      <c r="W964" s="50"/>
      <c r="Y964" s="99"/>
    </row>
    <row r="965" spans="2:25" ht="15">
      <c r="B965" s="50"/>
      <c r="V965" s="230"/>
      <c r="W965" s="50"/>
      <c r="Y965" s="99"/>
    </row>
    <row r="966" spans="2:25" ht="15">
      <c r="B966" s="50"/>
      <c r="V966" s="230"/>
      <c r="W966" s="50"/>
      <c r="Y966" s="99"/>
    </row>
    <row r="967" spans="2:25" ht="15">
      <c r="B967" s="50"/>
      <c r="V967" s="230"/>
      <c r="W967" s="50"/>
      <c r="Y967" s="99"/>
    </row>
    <row r="968" spans="2:25" ht="15">
      <c r="B968" s="50"/>
      <c r="V968" s="230"/>
      <c r="W968" s="50"/>
      <c r="Y968" s="99"/>
    </row>
    <row r="969" spans="2:25" ht="15">
      <c r="B969" s="50"/>
      <c r="V969" s="230"/>
      <c r="W969" s="50"/>
      <c r="Y969" s="99"/>
    </row>
    <row r="970" spans="2:25" ht="15">
      <c r="B970" s="50"/>
      <c r="V970" s="230"/>
      <c r="W970" s="50"/>
      <c r="Y970" s="99"/>
    </row>
    <row r="971" spans="2:25" ht="15">
      <c r="B971" s="50"/>
      <c r="V971" s="230"/>
      <c r="W971" s="50"/>
      <c r="Y971" s="99"/>
    </row>
    <row r="972" spans="2:25" ht="15">
      <c r="B972" s="50"/>
      <c r="V972" s="230"/>
      <c r="W972" s="50"/>
      <c r="Y972" s="99"/>
    </row>
    <row r="973" spans="2:25" ht="15">
      <c r="B973" s="50"/>
      <c r="V973" s="230"/>
      <c r="W973" s="50"/>
      <c r="Y973" s="99"/>
    </row>
    <row r="974" spans="2:25" ht="15">
      <c r="B974" s="50"/>
      <c r="V974" s="230"/>
      <c r="W974" s="50"/>
      <c r="Y974" s="99"/>
    </row>
    <row r="975" spans="2:25" ht="15">
      <c r="B975" s="50"/>
      <c r="V975" s="230"/>
      <c r="W975" s="50"/>
      <c r="Y975" s="99"/>
    </row>
    <row r="976" spans="2:25" ht="15">
      <c r="B976" s="50"/>
      <c r="V976" s="230"/>
      <c r="W976" s="50"/>
      <c r="Y976" s="99"/>
    </row>
    <row r="977" spans="2:25" ht="15">
      <c r="B977" s="50"/>
      <c r="V977" s="230"/>
      <c r="W977" s="50"/>
      <c r="Y977" s="99"/>
    </row>
    <row r="978" spans="2:25" ht="15">
      <c r="B978" s="50"/>
      <c r="V978" s="230"/>
      <c r="W978" s="50"/>
      <c r="Y978" s="99"/>
    </row>
    <row r="979" spans="2:25" ht="15">
      <c r="B979" s="50"/>
      <c r="V979" s="230"/>
      <c r="W979" s="50"/>
      <c r="Y979" s="99"/>
    </row>
    <row r="980" spans="2:25" ht="15">
      <c r="B980" s="50"/>
      <c r="V980" s="230"/>
      <c r="W980" s="50"/>
      <c r="Y980" s="99"/>
    </row>
    <row r="981" spans="2:25" ht="15">
      <c r="B981" s="50"/>
      <c r="V981" s="230"/>
      <c r="W981" s="50"/>
      <c r="Y981" s="99"/>
    </row>
    <row r="982" spans="2:25" ht="15">
      <c r="B982" s="50"/>
      <c r="V982" s="230"/>
      <c r="W982" s="50"/>
      <c r="Y982" s="99"/>
    </row>
    <row r="983" spans="2:25" ht="15">
      <c r="B983" s="50"/>
      <c r="V983" s="230"/>
      <c r="W983" s="50"/>
      <c r="Y983" s="99"/>
    </row>
    <row r="984" spans="2:25" ht="15">
      <c r="B984" s="50"/>
      <c r="V984" s="230"/>
      <c r="W984" s="50"/>
      <c r="Y984" s="99"/>
    </row>
    <row r="985" spans="2:25" ht="15">
      <c r="B985" s="50"/>
      <c r="V985" s="230"/>
      <c r="W985" s="50"/>
      <c r="Y985" s="99"/>
    </row>
    <row r="986" spans="2:25" ht="15">
      <c r="B986" s="50"/>
      <c r="V986" s="230"/>
      <c r="W986" s="50"/>
      <c r="Y986" s="99"/>
    </row>
    <row r="987" spans="2:25" ht="15">
      <c r="B987" s="50"/>
      <c r="V987" s="230"/>
      <c r="W987" s="50"/>
      <c r="Y987" s="99"/>
    </row>
    <row r="988" spans="2:25" ht="15">
      <c r="B988" s="50"/>
      <c r="V988" s="230"/>
      <c r="W988" s="50"/>
      <c r="Y988" s="99"/>
    </row>
    <row r="989" spans="2:25" ht="15">
      <c r="B989" s="50"/>
      <c r="V989" s="230"/>
      <c r="W989" s="50"/>
      <c r="Y989" s="99"/>
    </row>
    <row r="990" spans="2:25" ht="15">
      <c r="B990" s="50"/>
      <c r="V990" s="230"/>
      <c r="W990" s="50"/>
      <c r="Y990" s="99"/>
    </row>
    <row r="991" spans="2:25" ht="15">
      <c r="B991" s="50"/>
      <c r="V991" s="230"/>
      <c r="W991" s="50"/>
      <c r="Y991" s="99"/>
    </row>
    <row r="992" spans="2:25" ht="15">
      <c r="B992" s="50"/>
      <c r="V992" s="230"/>
      <c r="W992" s="50"/>
      <c r="Y992" s="99"/>
    </row>
    <row r="993" spans="2:25" ht="15">
      <c r="B993" s="50"/>
      <c r="V993" s="230"/>
      <c r="W993" s="50"/>
      <c r="Y993" s="99"/>
    </row>
    <row r="994" spans="2:25" ht="15">
      <c r="B994" s="50"/>
      <c r="V994" s="230"/>
      <c r="W994" s="50"/>
      <c r="Y994" s="99"/>
    </row>
    <row r="995" spans="2:25" ht="15">
      <c r="B995" s="50"/>
      <c r="V995" s="230"/>
      <c r="W995" s="50"/>
      <c r="Y995" s="99"/>
    </row>
    <row r="996" spans="2:25" ht="15">
      <c r="B996" s="50"/>
      <c r="V996" s="230"/>
      <c r="W996" s="50"/>
      <c r="Y996" s="99"/>
    </row>
    <row r="997" spans="2:25" ht="15">
      <c r="B997" s="50"/>
      <c r="V997" s="230"/>
      <c r="W997" s="50"/>
      <c r="Y997" s="99"/>
    </row>
    <row r="998" spans="2:25" ht="15">
      <c r="B998" s="50"/>
      <c r="V998" s="230"/>
      <c r="W998" s="50"/>
      <c r="Y998" s="99"/>
    </row>
    <row r="999" spans="2:25" ht="15">
      <c r="B999" s="50"/>
      <c r="V999" s="230"/>
      <c r="W999" s="50"/>
      <c r="Y999" s="99"/>
    </row>
    <row r="1000" spans="2:25" ht="15">
      <c r="B1000" s="50"/>
      <c r="V1000" s="230"/>
      <c r="W1000" s="50"/>
      <c r="Y1000" s="99"/>
    </row>
    <row r="1001" spans="2:25" ht="15">
      <c r="B1001" s="50"/>
      <c r="V1001" s="230"/>
      <c r="W1001" s="50"/>
      <c r="Y1001" s="99"/>
    </row>
    <row r="1002" spans="2:25" ht="15">
      <c r="B1002" s="50"/>
      <c r="V1002" s="230"/>
      <c r="W1002" s="50"/>
      <c r="Y1002" s="99"/>
    </row>
    <row r="1003" spans="2:25" ht="15">
      <c r="B1003" s="50"/>
      <c r="V1003" s="230"/>
      <c r="W1003" s="50"/>
      <c r="Y1003" s="99"/>
    </row>
    <row r="1004" spans="2:25" ht="15">
      <c r="B1004" s="50"/>
      <c r="V1004" s="230"/>
      <c r="W1004" s="50"/>
      <c r="Y1004" s="99"/>
    </row>
    <row r="1005" spans="2:25" ht="15">
      <c r="B1005" s="50"/>
      <c r="V1005" s="230"/>
      <c r="W1005" s="50"/>
      <c r="Y1005" s="99"/>
    </row>
    <row r="1006" spans="2:25" ht="15">
      <c r="B1006" s="50"/>
      <c r="V1006" s="230"/>
      <c r="W1006" s="50"/>
      <c r="Y1006" s="99"/>
    </row>
    <row r="1007" spans="2:25" ht="15">
      <c r="B1007" s="50"/>
      <c r="V1007" s="230"/>
      <c r="W1007" s="50"/>
      <c r="Y1007" s="99"/>
    </row>
    <row r="1008" spans="2:25" ht="15">
      <c r="B1008" s="50"/>
      <c r="V1008" s="230"/>
      <c r="W1008" s="50"/>
      <c r="Y1008" s="99"/>
    </row>
    <row r="1009" spans="2:25" ht="15">
      <c r="B1009" s="50"/>
      <c r="V1009" s="230"/>
      <c r="W1009" s="50"/>
      <c r="Y1009" s="99"/>
    </row>
    <row r="1010" spans="2:25" ht="15">
      <c r="B1010" s="50"/>
      <c r="V1010" s="230"/>
      <c r="W1010" s="50"/>
      <c r="Y1010" s="99"/>
    </row>
    <row r="1011" spans="2:25" ht="15">
      <c r="B1011" s="50"/>
      <c r="V1011" s="230"/>
      <c r="W1011" s="50"/>
      <c r="Y1011" s="99"/>
    </row>
    <row r="1012" spans="2:25" ht="15">
      <c r="B1012" s="50"/>
      <c r="V1012" s="230"/>
      <c r="W1012" s="50"/>
      <c r="Y1012" s="99"/>
    </row>
    <row r="1013" spans="2:25" ht="15">
      <c r="B1013" s="50"/>
      <c r="V1013" s="230"/>
      <c r="W1013" s="50"/>
      <c r="Y1013" s="99"/>
    </row>
    <row r="1014" spans="2:25" ht="15">
      <c r="B1014" s="50"/>
      <c r="V1014" s="230"/>
      <c r="W1014" s="50"/>
      <c r="Y1014" s="99"/>
    </row>
    <row r="1015" spans="2:25" ht="15">
      <c r="B1015" s="50"/>
      <c r="V1015" s="230"/>
      <c r="W1015" s="50"/>
      <c r="Y1015" s="99"/>
    </row>
    <row r="1016" spans="2:25" ht="15">
      <c r="B1016" s="50"/>
      <c r="V1016" s="230"/>
      <c r="W1016" s="50"/>
      <c r="Y1016" s="99"/>
    </row>
    <row r="1017" spans="2:25" ht="15">
      <c r="B1017" s="50"/>
      <c r="V1017" s="230"/>
      <c r="W1017" s="50"/>
      <c r="Y1017" s="99"/>
    </row>
    <row r="1018" spans="2:25" ht="15">
      <c r="B1018" s="50"/>
      <c r="V1018" s="230"/>
      <c r="W1018" s="50"/>
      <c r="Y1018" s="99"/>
    </row>
    <row r="1019" spans="2:25" ht="15">
      <c r="B1019" s="50"/>
      <c r="V1019" s="230"/>
      <c r="W1019" s="50"/>
      <c r="Y1019" s="99"/>
    </row>
    <row r="1020" spans="2:25" ht="15">
      <c r="B1020" s="50"/>
      <c r="V1020" s="230"/>
      <c r="W1020" s="50"/>
      <c r="Y1020" s="99"/>
    </row>
    <row r="1021" spans="2:25" ht="15">
      <c r="B1021" s="50"/>
      <c r="V1021" s="230"/>
      <c r="W1021" s="50"/>
      <c r="Y1021" s="99"/>
    </row>
    <row r="1022" spans="2:25" ht="15">
      <c r="B1022" s="50"/>
      <c r="V1022" s="230"/>
      <c r="W1022" s="50"/>
      <c r="Y1022" s="99"/>
    </row>
    <row r="1023" spans="2:25" ht="15">
      <c r="B1023" s="50"/>
      <c r="V1023" s="230"/>
      <c r="W1023" s="50"/>
      <c r="Y1023" s="99"/>
    </row>
    <row r="1024" spans="2:25" ht="15">
      <c r="B1024" s="50"/>
      <c r="V1024" s="230"/>
      <c r="W1024" s="50"/>
      <c r="Y1024" s="99"/>
    </row>
    <row r="1025" spans="2:25" ht="15">
      <c r="B1025" s="50"/>
      <c r="V1025" s="230"/>
      <c r="W1025" s="50"/>
      <c r="Y1025" s="99"/>
    </row>
    <row r="1026" spans="2:25" ht="15">
      <c r="B1026" s="50"/>
      <c r="V1026" s="230"/>
      <c r="W1026" s="50"/>
      <c r="Y1026" s="99"/>
    </row>
    <row r="1027" spans="2:25" ht="15">
      <c r="B1027" s="50"/>
      <c r="V1027" s="230"/>
      <c r="W1027" s="50"/>
      <c r="Y1027" s="99"/>
    </row>
    <row r="1028" spans="2:25" ht="15">
      <c r="B1028" s="50"/>
      <c r="V1028" s="230"/>
      <c r="W1028" s="50"/>
      <c r="Y1028" s="99"/>
    </row>
    <row r="1029" spans="2:25" ht="15">
      <c r="B1029" s="50"/>
      <c r="V1029" s="230"/>
      <c r="W1029" s="50"/>
      <c r="Y1029" s="99"/>
    </row>
    <row r="1030" spans="2:25" ht="15">
      <c r="B1030" s="50"/>
      <c r="V1030" s="230"/>
      <c r="W1030" s="50"/>
      <c r="Y1030" s="99"/>
    </row>
    <row r="1031" spans="2:25" ht="15">
      <c r="B1031" s="50"/>
      <c r="V1031" s="230"/>
      <c r="W1031" s="50"/>
      <c r="Y1031" s="99"/>
    </row>
    <row r="1032" spans="2:25" ht="15">
      <c r="B1032" s="50"/>
      <c r="V1032" s="230"/>
      <c r="W1032" s="50"/>
      <c r="Y1032" s="99"/>
    </row>
    <row r="1033" spans="2:25" ht="15">
      <c r="B1033" s="50"/>
      <c r="V1033" s="230"/>
      <c r="W1033" s="50"/>
      <c r="Y1033" s="99"/>
    </row>
    <row r="1034" spans="2:25" ht="15">
      <c r="B1034" s="50"/>
      <c r="V1034" s="230"/>
      <c r="W1034" s="50"/>
      <c r="Y1034" s="99"/>
    </row>
    <row r="1035" spans="2:25" ht="15">
      <c r="B1035" s="50"/>
      <c r="V1035" s="230"/>
      <c r="W1035" s="50"/>
      <c r="Y1035" s="99"/>
    </row>
    <row r="1036" spans="2:25" ht="15">
      <c r="B1036" s="50"/>
      <c r="V1036" s="230"/>
      <c r="W1036" s="50"/>
      <c r="Y1036" s="99"/>
    </row>
    <row r="1037" spans="2:25" ht="15">
      <c r="B1037" s="50"/>
      <c r="V1037" s="230"/>
      <c r="W1037" s="50"/>
      <c r="Y1037" s="99"/>
    </row>
    <row r="1038" spans="2:25" ht="15">
      <c r="B1038" s="50"/>
      <c r="V1038" s="230"/>
      <c r="W1038" s="50"/>
      <c r="Y1038" s="99"/>
    </row>
    <row r="1039" spans="2:25" ht="15">
      <c r="B1039" s="50"/>
      <c r="V1039" s="230"/>
      <c r="W1039" s="50"/>
      <c r="Y1039" s="99"/>
    </row>
    <row r="1040" spans="2:25" ht="15">
      <c r="B1040" s="50"/>
      <c r="V1040" s="230"/>
      <c r="W1040" s="50"/>
      <c r="Y1040" s="99"/>
    </row>
    <row r="1041" spans="2:25" ht="15">
      <c r="B1041" s="50"/>
      <c r="V1041" s="230"/>
      <c r="W1041" s="50"/>
      <c r="Y1041" s="99"/>
    </row>
    <row r="1042" spans="2:25" ht="15">
      <c r="B1042" s="50"/>
      <c r="V1042" s="230"/>
      <c r="W1042" s="50"/>
      <c r="Y1042" s="99"/>
    </row>
    <row r="1043" spans="2:25" ht="15">
      <c r="B1043" s="50"/>
      <c r="V1043" s="230"/>
      <c r="W1043" s="50"/>
      <c r="Y1043" s="99"/>
    </row>
    <row r="1044" spans="2:25" ht="15">
      <c r="B1044" s="50"/>
      <c r="V1044" s="230"/>
      <c r="W1044" s="50"/>
      <c r="Y1044" s="99"/>
    </row>
    <row r="1045" spans="2:25" ht="15">
      <c r="B1045" s="50"/>
      <c r="V1045" s="230"/>
      <c r="W1045" s="50"/>
      <c r="Y1045" s="99"/>
    </row>
    <row r="1046" spans="2:25" ht="15">
      <c r="B1046" s="50"/>
      <c r="V1046" s="230"/>
      <c r="W1046" s="50"/>
      <c r="Y1046" s="99"/>
    </row>
    <row r="1047" spans="2:25" ht="15">
      <c r="B1047" s="50"/>
      <c r="V1047" s="230"/>
      <c r="W1047" s="50"/>
      <c r="Y1047" s="99"/>
    </row>
    <row r="1048" spans="2:25" ht="15">
      <c r="B1048" s="50"/>
      <c r="V1048" s="230"/>
      <c r="W1048" s="50"/>
      <c r="Y1048" s="99"/>
    </row>
    <row r="1049" spans="2:25" ht="15">
      <c r="B1049" s="50"/>
      <c r="V1049" s="230"/>
      <c r="W1049" s="50"/>
      <c r="Y1049" s="99"/>
    </row>
    <row r="1050" spans="2:25" ht="15">
      <c r="B1050" s="50"/>
      <c r="V1050" s="230"/>
      <c r="W1050" s="50"/>
      <c r="Y1050" s="99"/>
    </row>
    <row r="1051" spans="2:25" ht="15">
      <c r="B1051" s="50"/>
      <c r="V1051" s="230"/>
      <c r="W1051" s="50"/>
      <c r="Y1051" s="99"/>
    </row>
    <row r="1052" spans="2:25" ht="15">
      <c r="B1052" s="50"/>
      <c r="V1052" s="230"/>
      <c r="W1052" s="50"/>
      <c r="Y1052" s="99"/>
    </row>
    <row r="1053" spans="2:25" ht="15">
      <c r="B1053" s="50"/>
      <c r="V1053" s="230"/>
      <c r="W1053" s="50"/>
      <c r="Y1053" s="99"/>
    </row>
    <row r="1054" spans="2:25" ht="15">
      <c r="B1054" s="50"/>
      <c r="V1054" s="230"/>
      <c r="W1054" s="50"/>
      <c r="Y1054" s="99"/>
    </row>
    <row r="1055" spans="2:25" ht="15">
      <c r="B1055" s="50"/>
      <c r="V1055" s="230"/>
      <c r="W1055" s="50"/>
      <c r="Y1055" s="99"/>
    </row>
    <row r="1056" spans="2:25" ht="15">
      <c r="B1056" s="50"/>
      <c r="V1056" s="230"/>
      <c r="W1056" s="50"/>
      <c r="Y1056" s="99"/>
    </row>
    <row r="1057" spans="2:25" ht="15">
      <c r="B1057" s="50"/>
      <c r="V1057" s="230"/>
      <c r="W1057" s="50"/>
      <c r="Y1057" s="99"/>
    </row>
    <row r="1058" spans="2:25" ht="15">
      <c r="B1058" s="50"/>
      <c r="V1058" s="230"/>
      <c r="W1058" s="50"/>
      <c r="Y1058" s="99"/>
    </row>
    <row r="1059" spans="2:25" ht="15">
      <c r="B1059" s="50"/>
      <c r="V1059" s="230"/>
      <c r="W1059" s="50"/>
      <c r="Y1059" s="99"/>
    </row>
    <row r="1060" spans="2:25" ht="15">
      <c r="B1060" s="50"/>
      <c r="V1060" s="230"/>
      <c r="W1060" s="50"/>
      <c r="Y1060" s="99"/>
    </row>
    <row r="1061" spans="2:25" ht="15">
      <c r="B1061" s="50"/>
      <c r="V1061" s="230"/>
      <c r="W1061" s="50"/>
      <c r="Y1061" s="99"/>
    </row>
    <row r="1062" spans="2:25" ht="15">
      <c r="B1062" s="50"/>
      <c r="V1062" s="230"/>
      <c r="W1062" s="50"/>
      <c r="Y1062" s="99"/>
    </row>
    <row r="1063" spans="2:25" ht="15">
      <c r="B1063" s="50"/>
      <c r="V1063" s="230"/>
      <c r="W1063" s="50"/>
      <c r="Y1063" s="99"/>
    </row>
    <row r="1064" spans="2:25" ht="15">
      <c r="B1064" s="50"/>
      <c r="V1064" s="230"/>
      <c r="W1064" s="50"/>
      <c r="Y1064" s="99"/>
    </row>
    <row r="1065" spans="2:25" ht="15">
      <c r="B1065" s="50"/>
      <c r="V1065" s="230"/>
      <c r="W1065" s="50"/>
      <c r="Y1065" s="99"/>
    </row>
    <row r="1066" spans="2:25" ht="15">
      <c r="B1066" s="50"/>
      <c r="V1066" s="230"/>
      <c r="W1066" s="50"/>
      <c r="Y1066" s="99"/>
    </row>
    <row r="1067" spans="2:25" ht="15">
      <c r="B1067" s="50"/>
      <c r="V1067" s="230"/>
      <c r="W1067" s="50"/>
      <c r="Y1067" s="99"/>
    </row>
    <row r="1068" spans="2:25" ht="15">
      <c r="B1068" s="50"/>
      <c r="V1068" s="230"/>
      <c r="W1068" s="50"/>
      <c r="Y1068" s="99"/>
    </row>
    <row r="1069" spans="2:25" ht="15">
      <c r="B1069" s="50"/>
      <c r="V1069" s="230"/>
      <c r="W1069" s="50"/>
      <c r="Y1069" s="99"/>
    </row>
    <row r="1070" spans="2:25" ht="15">
      <c r="B1070" s="50"/>
      <c r="V1070" s="230"/>
      <c r="W1070" s="50"/>
      <c r="Y1070" s="99"/>
    </row>
    <row r="1071" spans="2:25" ht="15">
      <c r="B1071" s="50"/>
      <c r="V1071" s="230"/>
      <c r="W1071" s="50"/>
      <c r="Y1071" s="99"/>
    </row>
    <row r="1072" spans="2:25" ht="15">
      <c r="B1072" s="50"/>
      <c r="V1072" s="230"/>
      <c r="W1072" s="50"/>
      <c r="Y1072" s="99"/>
    </row>
    <row r="1073" spans="2:25" ht="15">
      <c r="B1073" s="50"/>
      <c r="V1073" s="230"/>
      <c r="W1073" s="50"/>
      <c r="Y1073" s="99"/>
    </row>
    <row r="1074" spans="2:25" ht="15">
      <c r="B1074" s="50"/>
      <c r="V1074" s="230"/>
      <c r="W1074" s="50"/>
      <c r="Y1074" s="99"/>
    </row>
    <row r="1075" spans="2:25" ht="15">
      <c r="B1075" s="50"/>
      <c r="V1075" s="230"/>
      <c r="W1075" s="50"/>
      <c r="Y1075" s="99"/>
    </row>
    <row r="1076" spans="2:25" ht="15">
      <c r="B1076" s="50"/>
      <c r="V1076" s="230"/>
      <c r="W1076" s="50"/>
      <c r="Y1076" s="99"/>
    </row>
    <row r="1077" spans="2:25" ht="15">
      <c r="B1077" s="50"/>
      <c r="V1077" s="230"/>
      <c r="W1077" s="50"/>
      <c r="Y1077" s="99"/>
    </row>
    <row r="1078" spans="2:25" ht="15">
      <c r="B1078" s="50"/>
      <c r="V1078" s="230"/>
      <c r="W1078" s="50"/>
      <c r="Y1078" s="99"/>
    </row>
    <row r="1079" spans="2:25" ht="15">
      <c r="B1079" s="50"/>
      <c r="V1079" s="230"/>
      <c r="W1079" s="50"/>
      <c r="Y1079" s="99"/>
    </row>
    <row r="1080" spans="2:25" ht="15">
      <c r="B1080" s="50"/>
      <c r="V1080" s="230"/>
      <c r="W1080" s="50"/>
      <c r="Y1080" s="99"/>
    </row>
    <row r="1081" spans="2:25" ht="15">
      <c r="B1081" s="50"/>
      <c r="V1081" s="230"/>
      <c r="W1081" s="50"/>
      <c r="Y1081" s="99"/>
    </row>
    <row r="1082" spans="2:25" ht="15">
      <c r="B1082" s="50"/>
      <c r="V1082" s="230"/>
      <c r="W1082" s="50"/>
      <c r="Y1082" s="99"/>
    </row>
    <row r="1083" spans="2:25" ht="15">
      <c r="B1083" s="50"/>
      <c r="V1083" s="230"/>
      <c r="W1083" s="50"/>
      <c r="Y1083" s="99"/>
    </row>
    <row r="1084" spans="2:25" ht="15">
      <c r="B1084" s="50"/>
      <c r="V1084" s="230"/>
      <c r="W1084" s="50"/>
      <c r="Y1084" s="99"/>
    </row>
    <row r="1085" spans="2:25" ht="15">
      <c r="B1085" s="50"/>
      <c r="V1085" s="230"/>
      <c r="W1085" s="50"/>
      <c r="Y1085" s="99"/>
    </row>
    <row r="1086" spans="2:25" ht="15">
      <c r="B1086" s="50"/>
      <c r="V1086" s="230"/>
      <c r="W1086" s="50"/>
      <c r="Y1086" s="99"/>
    </row>
    <row r="1087" spans="2:25" ht="15">
      <c r="B1087" s="50"/>
      <c r="V1087" s="230"/>
      <c r="W1087" s="50"/>
      <c r="Y1087" s="99"/>
    </row>
    <row r="1088" spans="2:25" ht="15">
      <c r="B1088" s="50"/>
      <c r="V1088" s="230"/>
      <c r="W1088" s="50"/>
      <c r="Y1088" s="99"/>
    </row>
    <row r="1089" spans="2:25" ht="15">
      <c r="B1089" s="50"/>
      <c r="V1089" s="230"/>
      <c r="W1089" s="50"/>
      <c r="Y1089" s="99"/>
    </row>
    <row r="1090" spans="2:25" ht="15">
      <c r="B1090" s="50"/>
      <c r="V1090" s="230"/>
      <c r="W1090" s="50"/>
      <c r="Y1090" s="99"/>
    </row>
    <row r="1091" spans="2:25" ht="15">
      <c r="B1091" s="50"/>
      <c r="V1091" s="230"/>
      <c r="W1091" s="50"/>
      <c r="Y1091" s="99"/>
    </row>
    <row r="1092" spans="2:25" ht="15">
      <c r="B1092" s="50"/>
      <c r="V1092" s="230"/>
      <c r="W1092" s="50"/>
      <c r="Y1092" s="99"/>
    </row>
    <row r="1093" spans="2:25" ht="15">
      <c r="B1093" s="50"/>
      <c r="V1093" s="230"/>
      <c r="W1093" s="50"/>
      <c r="Y1093" s="99"/>
    </row>
    <row r="1094" spans="2:25" ht="15">
      <c r="B1094" s="50"/>
      <c r="V1094" s="230"/>
      <c r="W1094" s="50"/>
      <c r="Y1094" s="99"/>
    </row>
    <row r="1095" spans="2:25" ht="15">
      <c r="B1095" s="50"/>
      <c r="V1095" s="230"/>
      <c r="W1095" s="50"/>
      <c r="Y1095" s="99"/>
    </row>
    <row r="1096" spans="2:25" ht="15">
      <c r="B1096" s="50"/>
      <c r="V1096" s="230"/>
      <c r="W1096" s="50"/>
      <c r="Y1096" s="99"/>
    </row>
    <row r="1097" spans="2:25" ht="15">
      <c r="B1097" s="50"/>
      <c r="V1097" s="230"/>
      <c r="W1097" s="50"/>
      <c r="Y1097" s="99"/>
    </row>
    <row r="1098" spans="2:25" ht="15">
      <c r="B1098" s="50"/>
      <c r="V1098" s="230"/>
      <c r="W1098" s="50"/>
      <c r="Y1098" s="99"/>
    </row>
    <row r="1099" spans="2:25" ht="15">
      <c r="B1099" s="50"/>
      <c r="V1099" s="230"/>
      <c r="W1099" s="50"/>
      <c r="Y1099" s="99"/>
    </row>
    <row r="1100" spans="2:25" ht="15">
      <c r="B1100" s="50"/>
      <c r="V1100" s="230"/>
      <c r="W1100" s="50"/>
      <c r="Y1100" s="99"/>
    </row>
    <row r="1101" spans="2:25" ht="15">
      <c r="B1101" s="50"/>
      <c r="V1101" s="230"/>
      <c r="W1101" s="50"/>
      <c r="Y1101" s="99"/>
    </row>
    <row r="1102" spans="2:25" ht="15">
      <c r="B1102" s="50"/>
      <c r="V1102" s="230"/>
      <c r="W1102" s="50"/>
      <c r="Y1102" s="99"/>
    </row>
    <row r="1103" spans="2:25" ht="15">
      <c r="B1103" s="50"/>
      <c r="V1103" s="230"/>
      <c r="W1103" s="50"/>
      <c r="Y1103" s="99"/>
    </row>
    <row r="1104" spans="2:25" ht="15">
      <c r="B1104" s="50"/>
      <c r="V1104" s="230"/>
      <c r="W1104" s="50"/>
      <c r="Y1104" s="99"/>
    </row>
    <row r="1105" spans="2:25" ht="15">
      <c r="B1105" s="50"/>
      <c r="V1105" s="230"/>
      <c r="W1105" s="50"/>
      <c r="Y1105" s="99"/>
    </row>
    <row r="1106" spans="2:25" ht="15">
      <c r="B1106" s="50"/>
      <c r="V1106" s="230"/>
      <c r="W1106" s="50"/>
      <c r="Y1106" s="99"/>
    </row>
    <row r="1107" spans="2:25" ht="15">
      <c r="B1107" s="50"/>
      <c r="V1107" s="230"/>
      <c r="W1107" s="50"/>
      <c r="Y1107" s="99"/>
    </row>
    <row r="1108" spans="2:25" ht="15">
      <c r="B1108" s="50"/>
      <c r="V1108" s="230"/>
      <c r="W1108" s="50"/>
      <c r="Y1108" s="99"/>
    </row>
    <row r="1109" spans="2:25" ht="15">
      <c r="B1109" s="50"/>
      <c r="V1109" s="230"/>
      <c r="W1109" s="50"/>
      <c r="Y1109" s="99"/>
    </row>
    <row r="1110" spans="2:25" ht="15">
      <c r="B1110" s="50"/>
      <c r="V1110" s="230"/>
      <c r="W1110" s="50"/>
      <c r="Y1110" s="99"/>
    </row>
    <row r="1111" spans="2:25" ht="15">
      <c r="B1111" s="50"/>
      <c r="V1111" s="230"/>
      <c r="W1111" s="50"/>
      <c r="Y1111" s="99"/>
    </row>
    <row r="1112" spans="2:25" ht="15">
      <c r="B1112" s="50"/>
      <c r="V1112" s="230"/>
      <c r="W1112" s="50"/>
      <c r="Y1112" s="99"/>
    </row>
    <row r="1113" spans="2:25" ht="15">
      <c r="B1113" s="50"/>
      <c r="V1113" s="230"/>
      <c r="W1113" s="50"/>
      <c r="Y1113" s="99"/>
    </row>
    <row r="1114" spans="2:25" ht="15">
      <c r="B1114" s="50"/>
      <c r="V1114" s="230"/>
      <c r="W1114" s="50"/>
      <c r="Y1114" s="99"/>
    </row>
    <row r="1115" spans="2:25" ht="15">
      <c r="B1115" s="50"/>
      <c r="V1115" s="230"/>
      <c r="W1115" s="50"/>
      <c r="Y1115" s="99"/>
    </row>
    <row r="1116" spans="2:25" ht="15">
      <c r="B1116" s="50"/>
      <c r="V1116" s="230"/>
      <c r="W1116" s="50"/>
      <c r="Y1116" s="99"/>
    </row>
    <row r="1117" spans="2:25" ht="15">
      <c r="B1117" s="50"/>
      <c r="V1117" s="230"/>
      <c r="W1117" s="50"/>
      <c r="Y1117" s="99"/>
    </row>
    <row r="1118" spans="2:25" ht="15">
      <c r="B1118" s="50"/>
      <c r="V1118" s="230"/>
      <c r="W1118" s="50"/>
      <c r="Y1118" s="99"/>
    </row>
    <row r="1119" spans="2:25" ht="15">
      <c r="B1119" s="50"/>
      <c r="V1119" s="230"/>
      <c r="W1119" s="50"/>
      <c r="Y1119" s="99"/>
    </row>
    <row r="1120" spans="2:25" ht="15">
      <c r="B1120" s="50"/>
      <c r="V1120" s="230"/>
      <c r="W1120" s="50"/>
      <c r="Y1120" s="99"/>
    </row>
    <row r="1121" spans="2:25" ht="15">
      <c r="B1121" s="50"/>
      <c r="V1121" s="230"/>
      <c r="W1121" s="50"/>
      <c r="Y1121" s="99"/>
    </row>
    <row r="1122" spans="2:25" ht="15">
      <c r="B1122" s="50"/>
      <c r="V1122" s="230"/>
      <c r="W1122" s="50"/>
      <c r="Y1122" s="99"/>
    </row>
    <row r="1123" spans="2:25" ht="15">
      <c r="B1123" s="50"/>
      <c r="V1123" s="230"/>
      <c r="W1123" s="50"/>
      <c r="Y1123" s="99"/>
    </row>
    <row r="1124" spans="2:25" ht="15">
      <c r="B1124" s="50"/>
      <c r="V1124" s="230"/>
      <c r="W1124" s="50"/>
      <c r="Y1124" s="99"/>
    </row>
    <row r="1125" spans="2:25" ht="15">
      <c r="B1125" s="50"/>
      <c r="V1125" s="230"/>
      <c r="W1125" s="50"/>
      <c r="Y1125" s="99"/>
    </row>
    <row r="1126" spans="2:25" ht="15">
      <c r="B1126" s="50"/>
      <c r="V1126" s="230"/>
      <c r="W1126" s="50"/>
      <c r="Y1126" s="99"/>
    </row>
    <row r="1127" spans="2:25" ht="15">
      <c r="B1127" s="50"/>
      <c r="V1127" s="230"/>
      <c r="W1127" s="50"/>
      <c r="Y1127" s="99"/>
    </row>
    <row r="1128" spans="2:25" ht="15">
      <c r="B1128" s="50"/>
      <c r="V1128" s="230"/>
      <c r="W1128" s="50"/>
      <c r="Y1128" s="99"/>
    </row>
    <row r="1129" spans="2:25" ht="15">
      <c r="B1129" s="50"/>
      <c r="V1129" s="230"/>
      <c r="W1129" s="50"/>
      <c r="Y1129" s="99"/>
    </row>
    <row r="1130" spans="2:25" ht="15">
      <c r="B1130" s="50"/>
      <c r="V1130" s="230"/>
      <c r="W1130" s="50"/>
      <c r="Y1130" s="99"/>
    </row>
    <row r="1131" spans="2:25" ht="15">
      <c r="B1131" s="50"/>
      <c r="V1131" s="230"/>
      <c r="W1131" s="50"/>
      <c r="Y1131" s="99"/>
    </row>
    <row r="1132" spans="2:25" ht="15">
      <c r="B1132" s="50"/>
      <c r="V1132" s="230"/>
      <c r="W1132" s="50"/>
      <c r="Y1132" s="99"/>
    </row>
    <row r="1133" spans="2:25" ht="15">
      <c r="B1133" s="50"/>
      <c r="V1133" s="230"/>
      <c r="W1133" s="50"/>
      <c r="Y1133" s="99"/>
    </row>
    <row r="1134" spans="2:25" ht="15">
      <c r="B1134" s="50"/>
      <c r="V1134" s="230"/>
      <c r="W1134" s="50"/>
      <c r="Y1134" s="99"/>
    </row>
    <row r="1135" spans="2:25" ht="15">
      <c r="B1135" s="50"/>
      <c r="V1135" s="230"/>
      <c r="W1135" s="50"/>
      <c r="Y1135" s="99"/>
    </row>
    <row r="1136" spans="2:25" ht="15">
      <c r="B1136" s="50"/>
      <c r="V1136" s="230"/>
      <c r="W1136" s="50"/>
      <c r="Y1136" s="99"/>
    </row>
    <row r="1137" spans="2:25" ht="15">
      <c r="B1137" s="50"/>
      <c r="V1137" s="230"/>
      <c r="W1137" s="50"/>
      <c r="Y1137" s="99"/>
    </row>
    <row r="1138" spans="2:25" ht="15">
      <c r="B1138" s="50"/>
      <c r="V1138" s="230"/>
      <c r="W1138" s="50"/>
      <c r="Y1138" s="99"/>
    </row>
    <row r="1139" spans="2:25" ht="15">
      <c r="B1139" s="50"/>
      <c r="V1139" s="230"/>
      <c r="W1139" s="50"/>
      <c r="Y1139" s="99"/>
    </row>
    <row r="1140" spans="2:25" ht="15">
      <c r="B1140" s="50"/>
      <c r="V1140" s="230"/>
      <c r="W1140" s="50"/>
      <c r="Y1140" s="99"/>
    </row>
    <row r="1141" spans="2:25" ht="15">
      <c r="B1141" s="50"/>
      <c r="V1141" s="230"/>
      <c r="W1141" s="50"/>
      <c r="Y1141" s="99"/>
    </row>
    <row r="1142" spans="2:25" ht="15">
      <c r="B1142" s="50"/>
      <c r="V1142" s="230"/>
      <c r="W1142" s="50"/>
      <c r="Y1142" s="99"/>
    </row>
    <row r="1143" spans="2:25" ht="15">
      <c r="B1143" s="50"/>
      <c r="V1143" s="230"/>
      <c r="W1143" s="50"/>
      <c r="Y1143" s="99"/>
    </row>
    <row r="1144" spans="2:25" ht="15">
      <c r="B1144" s="50"/>
      <c r="V1144" s="230"/>
      <c r="W1144" s="50"/>
      <c r="Y1144" s="99"/>
    </row>
    <row r="1145" spans="2:25" ht="15">
      <c r="B1145" s="50"/>
      <c r="V1145" s="230"/>
      <c r="W1145" s="50"/>
      <c r="Y1145" s="99"/>
    </row>
    <row r="1146" spans="2:25" ht="15">
      <c r="B1146" s="50"/>
      <c r="V1146" s="230"/>
      <c r="W1146" s="50"/>
      <c r="Y1146" s="99"/>
    </row>
    <row r="1147" spans="2:25" ht="15">
      <c r="B1147" s="50"/>
      <c r="V1147" s="230"/>
      <c r="W1147" s="50"/>
      <c r="Y1147" s="99"/>
    </row>
    <row r="1148" spans="2:25" ht="15">
      <c r="B1148" s="50"/>
      <c r="V1148" s="230"/>
      <c r="W1148" s="50"/>
      <c r="Y1148" s="99"/>
    </row>
    <row r="1149" spans="2:25" ht="15">
      <c r="B1149" s="50"/>
      <c r="V1149" s="230"/>
      <c r="W1149" s="50"/>
      <c r="Y1149" s="99"/>
    </row>
    <row r="1150" spans="2:25" ht="15">
      <c r="B1150" s="50"/>
      <c r="V1150" s="230"/>
      <c r="W1150" s="50"/>
      <c r="Y1150" s="99"/>
    </row>
    <row r="1151" spans="2:25" ht="15">
      <c r="B1151" s="50"/>
      <c r="V1151" s="230"/>
      <c r="W1151" s="50"/>
      <c r="Y1151" s="99"/>
    </row>
    <row r="1152" spans="2:25" ht="15">
      <c r="B1152" s="50"/>
      <c r="V1152" s="230"/>
      <c r="W1152" s="50"/>
      <c r="Y1152" s="99"/>
    </row>
    <row r="1153" spans="2:25" ht="15">
      <c r="B1153" s="50"/>
      <c r="V1153" s="230"/>
      <c r="W1153" s="50"/>
      <c r="Y1153" s="99"/>
    </row>
    <row r="1154" spans="2:25" ht="15">
      <c r="B1154" s="50"/>
      <c r="V1154" s="230"/>
      <c r="W1154" s="50"/>
      <c r="Y1154" s="99"/>
    </row>
    <row r="1155" spans="2:25" ht="15">
      <c r="B1155" s="50"/>
      <c r="V1155" s="230"/>
      <c r="W1155" s="50"/>
      <c r="Y1155" s="99"/>
    </row>
    <row r="1156" spans="2:25" ht="15">
      <c r="B1156" s="50"/>
      <c r="V1156" s="230"/>
      <c r="W1156" s="50"/>
      <c r="Y1156" s="99"/>
    </row>
    <row r="1157" spans="2:25" ht="15">
      <c r="B1157" s="50"/>
      <c r="V1157" s="230"/>
      <c r="W1157" s="50"/>
      <c r="Y1157" s="99"/>
    </row>
    <row r="1158" spans="2:25" ht="15">
      <c r="B1158" s="50"/>
      <c r="V1158" s="230"/>
      <c r="W1158" s="50"/>
      <c r="Y1158" s="99"/>
    </row>
    <row r="1159" spans="2:25" ht="15">
      <c r="B1159" s="50"/>
      <c r="V1159" s="230"/>
      <c r="W1159" s="50"/>
      <c r="Y1159" s="99"/>
    </row>
    <row r="1160" spans="2:25" ht="15">
      <c r="B1160" s="50"/>
      <c r="V1160" s="230"/>
      <c r="W1160" s="50"/>
      <c r="Y1160" s="99"/>
    </row>
    <row r="1161" spans="2:25" ht="15">
      <c r="B1161" s="50"/>
      <c r="V1161" s="230"/>
      <c r="W1161" s="50"/>
      <c r="Y1161" s="99"/>
    </row>
    <row r="1162" spans="2:25" ht="15">
      <c r="B1162" s="50"/>
      <c r="V1162" s="230"/>
      <c r="W1162" s="50"/>
      <c r="Y1162" s="99"/>
    </row>
    <row r="1163" spans="2:25" ht="15">
      <c r="B1163" s="50"/>
      <c r="V1163" s="230"/>
      <c r="W1163" s="50"/>
      <c r="Y1163" s="99"/>
    </row>
    <row r="1164" spans="2:25" ht="15">
      <c r="B1164" s="50"/>
      <c r="V1164" s="230"/>
      <c r="W1164" s="50"/>
      <c r="Y1164" s="99"/>
    </row>
    <row r="1165" spans="2:25" ht="15">
      <c r="B1165" s="50"/>
      <c r="V1165" s="230"/>
      <c r="W1165" s="50"/>
      <c r="Y1165" s="99"/>
    </row>
    <row r="1166" spans="2:25" ht="15">
      <c r="B1166" s="50"/>
      <c r="V1166" s="230"/>
      <c r="W1166" s="50"/>
      <c r="Y1166" s="99"/>
    </row>
    <row r="1167" spans="2:25" ht="15">
      <c r="B1167" s="50"/>
      <c r="V1167" s="230"/>
      <c r="W1167" s="50"/>
      <c r="Y1167" s="99"/>
    </row>
    <row r="1168" spans="2:25" ht="15">
      <c r="B1168" s="50"/>
      <c r="V1168" s="230"/>
      <c r="W1168" s="50"/>
      <c r="Y1168" s="99"/>
    </row>
    <row r="1169" spans="2:25" ht="15">
      <c r="B1169" s="50"/>
      <c r="V1169" s="230"/>
      <c r="W1169" s="50"/>
      <c r="Y1169" s="99"/>
    </row>
    <row r="1170" spans="2:25" ht="15">
      <c r="B1170" s="50"/>
      <c r="V1170" s="230"/>
      <c r="W1170" s="50"/>
      <c r="Y1170" s="99"/>
    </row>
    <row r="1171" spans="2:25" ht="15">
      <c r="B1171" s="50"/>
      <c r="V1171" s="230"/>
      <c r="W1171" s="50"/>
      <c r="Y1171" s="99"/>
    </row>
    <row r="1172" spans="2:25" ht="15">
      <c r="B1172" s="50"/>
      <c r="V1172" s="230"/>
      <c r="W1172" s="50"/>
      <c r="Y1172" s="99"/>
    </row>
    <row r="1173" spans="2:25" ht="15">
      <c r="B1173" s="50"/>
      <c r="V1173" s="230"/>
      <c r="W1173" s="50"/>
      <c r="Y1173" s="99"/>
    </row>
    <row r="1174" spans="2:25" ht="15">
      <c r="B1174" s="50"/>
      <c r="V1174" s="230"/>
      <c r="W1174" s="50"/>
      <c r="Y1174" s="99"/>
    </row>
    <row r="1175" spans="2:25" ht="15">
      <c r="B1175" s="50"/>
      <c r="V1175" s="230"/>
      <c r="W1175" s="50"/>
      <c r="Y1175" s="99"/>
    </row>
    <row r="1176" spans="2:25" ht="15">
      <c r="B1176" s="50"/>
      <c r="V1176" s="230"/>
      <c r="W1176" s="50"/>
      <c r="Y1176" s="99"/>
    </row>
    <row r="1177" spans="2:25" ht="15">
      <c r="B1177" s="50"/>
      <c r="V1177" s="230"/>
      <c r="W1177" s="50"/>
      <c r="Y1177" s="99"/>
    </row>
    <row r="1178" spans="2:25" ht="15">
      <c r="B1178" s="50"/>
      <c r="V1178" s="230"/>
      <c r="W1178" s="50"/>
      <c r="Y1178" s="99"/>
    </row>
    <row r="1179" spans="2:25" ht="15">
      <c r="B1179" s="50"/>
      <c r="V1179" s="230"/>
      <c r="W1179" s="50"/>
      <c r="Y1179" s="99"/>
    </row>
    <row r="1180" spans="2:25" ht="15">
      <c r="B1180" s="50"/>
      <c r="V1180" s="230"/>
      <c r="W1180" s="50"/>
      <c r="Y1180" s="99"/>
    </row>
    <row r="1181" spans="2:25" ht="15">
      <c r="B1181" s="50"/>
      <c r="V1181" s="230"/>
      <c r="W1181" s="50"/>
      <c r="Y1181" s="99"/>
    </row>
    <row r="1182" spans="2:25" ht="15">
      <c r="B1182" s="50"/>
      <c r="V1182" s="230"/>
      <c r="W1182" s="50"/>
      <c r="Y1182" s="99"/>
    </row>
    <row r="1183" spans="2:25" ht="15">
      <c r="B1183" s="50"/>
      <c r="V1183" s="230"/>
      <c r="W1183" s="50"/>
      <c r="Y1183" s="99"/>
    </row>
    <row r="1184" spans="2:25" ht="15">
      <c r="B1184" s="50"/>
      <c r="V1184" s="230"/>
      <c r="W1184" s="50"/>
      <c r="Y1184" s="99"/>
    </row>
    <row r="1185" spans="2:25" ht="15">
      <c r="B1185" s="50"/>
      <c r="V1185" s="230"/>
      <c r="W1185" s="50"/>
      <c r="Y1185" s="99"/>
    </row>
    <row r="1186" spans="2:25" ht="15">
      <c r="B1186" s="50"/>
      <c r="V1186" s="230"/>
      <c r="W1186" s="50"/>
      <c r="Y1186" s="99"/>
    </row>
    <row r="1187" spans="2:25" ht="15">
      <c r="B1187" s="50"/>
      <c r="V1187" s="230"/>
      <c r="W1187" s="50"/>
      <c r="Y1187" s="99"/>
    </row>
    <row r="1188" spans="2:25" ht="15">
      <c r="B1188" s="50"/>
      <c r="V1188" s="230"/>
      <c r="W1188" s="50"/>
      <c r="Y1188" s="99"/>
    </row>
    <row r="1189" spans="2:25" ht="15">
      <c r="B1189" s="50"/>
      <c r="V1189" s="230"/>
      <c r="W1189" s="50"/>
      <c r="Y1189" s="99"/>
    </row>
    <row r="1190" spans="2:25" ht="15">
      <c r="B1190" s="50"/>
      <c r="V1190" s="230"/>
      <c r="W1190" s="50"/>
      <c r="Y1190" s="99"/>
    </row>
    <row r="1191" spans="2:25" ht="15">
      <c r="B1191" s="50"/>
      <c r="V1191" s="230"/>
      <c r="W1191" s="50"/>
      <c r="Y1191" s="99"/>
    </row>
    <row r="1192" spans="2:25" ht="15">
      <c r="B1192" s="50"/>
      <c r="V1192" s="230"/>
      <c r="W1192" s="50"/>
      <c r="Y1192" s="99"/>
    </row>
    <row r="1193" spans="2:25" ht="15">
      <c r="B1193" s="50"/>
      <c r="V1193" s="230"/>
      <c r="W1193" s="50"/>
      <c r="Y1193" s="99"/>
    </row>
    <row r="1194" spans="2:25" ht="15">
      <c r="B1194" s="50"/>
      <c r="V1194" s="230"/>
      <c r="W1194" s="50"/>
      <c r="Y1194" s="99"/>
    </row>
    <row r="1195" spans="2:25" ht="15">
      <c r="B1195" s="50"/>
      <c r="V1195" s="230"/>
      <c r="W1195" s="50"/>
      <c r="Y1195" s="99"/>
    </row>
    <row r="1196" spans="2:25" ht="15">
      <c r="B1196" s="50"/>
      <c r="V1196" s="230"/>
      <c r="W1196" s="50"/>
      <c r="Y1196" s="99"/>
    </row>
    <row r="1197" spans="2:25" ht="15">
      <c r="B1197" s="50"/>
      <c r="V1197" s="230"/>
      <c r="W1197" s="50"/>
      <c r="Y1197" s="99"/>
    </row>
    <row r="1198" spans="2:25" ht="15">
      <c r="B1198" s="50"/>
      <c r="V1198" s="230"/>
      <c r="W1198" s="50"/>
      <c r="Y1198" s="99"/>
    </row>
    <row r="1199" spans="2:25" ht="15">
      <c r="B1199" s="50"/>
      <c r="V1199" s="230"/>
      <c r="W1199" s="50"/>
      <c r="Y1199" s="99"/>
    </row>
    <row r="1200" spans="2:25" ht="15">
      <c r="B1200" s="50"/>
      <c r="V1200" s="230"/>
      <c r="W1200" s="50"/>
      <c r="Y1200" s="99"/>
    </row>
    <row r="1201" spans="2:25" ht="15">
      <c r="B1201" s="50"/>
      <c r="V1201" s="230"/>
      <c r="W1201" s="50"/>
      <c r="Y1201" s="99"/>
    </row>
    <row r="1202" spans="2:25" ht="15">
      <c r="B1202" s="50"/>
      <c r="V1202" s="230"/>
      <c r="W1202" s="50"/>
      <c r="Y1202" s="99"/>
    </row>
    <row r="1203" spans="2:25" ht="15">
      <c r="B1203" s="50"/>
      <c r="V1203" s="230"/>
      <c r="W1203" s="50"/>
      <c r="Y1203" s="99"/>
    </row>
    <row r="1204" spans="2:25" ht="15">
      <c r="B1204" s="50"/>
      <c r="V1204" s="230"/>
      <c r="W1204" s="50"/>
      <c r="Y1204" s="99"/>
    </row>
    <row r="1205" spans="2:25" ht="15">
      <c r="B1205" s="50"/>
      <c r="V1205" s="230"/>
      <c r="W1205" s="50"/>
      <c r="Y1205" s="99"/>
    </row>
    <row r="1206" spans="2:25" ht="15">
      <c r="B1206" s="50"/>
      <c r="V1206" s="230"/>
      <c r="W1206" s="50"/>
      <c r="Y1206" s="99"/>
    </row>
    <row r="1207" spans="2:25" ht="15">
      <c r="B1207" s="50"/>
      <c r="V1207" s="230"/>
      <c r="W1207" s="50"/>
      <c r="Y1207" s="99"/>
    </row>
    <row r="1208" spans="2:25" ht="15">
      <c r="B1208" s="50"/>
      <c r="V1208" s="230"/>
      <c r="W1208" s="50"/>
      <c r="Y1208" s="99"/>
    </row>
    <row r="1209" spans="2:25" ht="15">
      <c r="B1209" s="50"/>
      <c r="V1209" s="230"/>
      <c r="W1209" s="50"/>
      <c r="Y1209" s="99"/>
    </row>
    <row r="1210" spans="2:25" ht="15">
      <c r="B1210" s="50"/>
      <c r="V1210" s="230"/>
      <c r="W1210" s="50"/>
      <c r="Y1210" s="99"/>
    </row>
    <row r="1211" spans="2:25" ht="15">
      <c r="B1211" s="50"/>
      <c r="V1211" s="230"/>
      <c r="W1211" s="50"/>
      <c r="Y1211" s="99"/>
    </row>
    <row r="1212" spans="2:25" ht="15">
      <c r="B1212" s="50"/>
      <c r="V1212" s="230"/>
      <c r="W1212" s="50"/>
      <c r="Y1212" s="99"/>
    </row>
    <row r="1213" spans="2:25" ht="15">
      <c r="B1213" s="50"/>
      <c r="V1213" s="230"/>
      <c r="W1213" s="50"/>
      <c r="Y1213" s="99"/>
    </row>
    <row r="1214" spans="2:25" ht="15">
      <c r="B1214" s="50"/>
      <c r="V1214" s="230"/>
      <c r="W1214" s="50"/>
      <c r="Y1214" s="99"/>
    </row>
    <row r="1215" spans="2:25" ht="15">
      <c r="B1215" s="50"/>
      <c r="V1215" s="230"/>
      <c r="W1215" s="50"/>
      <c r="Y1215" s="99"/>
    </row>
    <row r="1216" spans="2:25" ht="15">
      <c r="B1216" s="50"/>
      <c r="V1216" s="230"/>
      <c r="W1216" s="50"/>
      <c r="Y1216" s="99"/>
    </row>
    <row r="1217" spans="2:25" ht="15">
      <c r="B1217" s="50"/>
      <c r="V1217" s="230"/>
      <c r="W1217" s="50"/>
      <c r="Y1217" s="99"/>
    </row>
    <row r="1218" spans="2:25" ht="15">
      <c r="B1218" s="50"/>
      <c r="V1218" s="230"/>
      <c r="W1218" s="50"/>
      <c r="Y1218" s="99"/>
    </row>
    <row r="1219" spans="2:25" ht="15">
      <c r="B1219" s="50"/>
      <c r="V1219" s="230"/>
      <c r="W1219" s="50"/>
      <c r="Y1219" s="99"/>
    </row>
    <row r="1220" spans="2:25" ht="15">
      <c r="B1220" s="50"/>
      <c r="V1220" s="230"/>
      <c r="W1220" s="50"/>
      <c r="Y1220" s="99"/>
    </row>
    <row r="1221" spans="2:25" ht="15">
      <c r="B1221" s="50"/>
      <c r="V1221" s="230"/>
      <c r="W1221" s="50"/>
      <c r="Y1221" s="99"/>
    </row>
    <row r="1222" spans="2:25" ht="15">
      <c r="B1222" s="50"/>
      <c r="V1222" s="230"/>
      <c r="W1222" s="50"/>
      <c r="Y1222" s="99"/>
    </row>
    <row r="1223" spans="2:25" ht="15">
      <c r="B1223" s="50"/>
      <c r="V1223" s="230"/>
      <c r="W1223" s="50"/>
      <c r="Y1223" s="99"/>
    </row>
    <row r="1224" spans="2:25" ht="15">
      <c r="B1224" s="50"/>
      <c r="V1224" s="230"/>
      <c r="W1224" s="50"/>
      <c r="Y1224" s="99"/>
    </row>
    <row r="1225" spans="2:25" ht="15">
      <c r="B1225" s="50"/>
      <c r="V1225" s="230"/>
      <c r="W1225" s="50"/>
      <c r="Y1225" s="99"/>
    </row>
    <row r="1226" spans="2:25" ht="15">
      <c r="B1226" s="50"/>
      <c r="V1226" s="230"/>
      <c r="W1226" s="50"/>
      <c r="Y1226" s="99"/>
    </row>
    <row r="1227" spans="2:25" ht="15">
      <c r="B1227" s="50"/>
      <c r="V1227" s="230"/>
      <c r="W1227" s="50"/>
      <c r="Y1227" s="99"/>
    </row>
    <row r="1228" spans="2:25" ht="15">
      <c r="B1228" s="50"/>
      <c r="V1228" s="230"/>
      <c r="W1228" s="50"/>
      <c r="Y1228" s="99"/>
    </row>
    <row r="1229" spans="2:25" ht="15">
      <c r="B1229" s="50"/>
      <c r="V1229" s="230"/>
      <c r="W1229" s="50"/>
      <c r="Y1229" s="99"/>
    </row>
    <row r="1230" spans="2:25" ht="15">
      <c r="B1230" s="50"/>
      <c r="V1230" s="230"/>
      <c r="W1230" s="50"/>
      <c r="Y1230" s="99"/>
    </row>
    <row r="1231" spans="2:25" ht="15">
      <c r="B1231" s="50"/>
      <c r="V1231" s="230"/>
      <c r="W1231" s="50"/>
      <c r="Y1231" s="99"/>
    </row>
    <row r="1232" spans="2:25" ht="15">
      <c r="B1232" s="50"/>
      <c r="V1232" s="230"/>
      <c r="W1232" s="50"/>
      <c r="Y1232" s="99"/>
    </row>
    <row r="1233" spans="2:25" ht="15">
      <c r="B1233" s="50"/>
      <c r="V1233" s="230"/>
      <c r="W1233" s="50"/>
      <c r="Y1233" s="99"/>
    </row>
    <row r="1234" spans="2:25" ht="15">
      <c r="B1234" s="50"/>
      <c r="V1234" s="230"/>
      <c r="W1234" s="50"/>
      <c r="Y1234" s="99"/>
    </row>
    <row r="1235" spans="2:25" ht="15">
      <c r="B1235" s="50"/>
      <c r="V1235" s="230"/>
      <c r="W1235" s="50"/>
      <c r="Y1235" s="99"/>
    </row>
    <row r="1236" spans="2:25" ht="15">
      <c r="B1236" s="50"/>
      <c r="V1236" s="230"/>
      <c r="W1236" s="50"/>
      <c r="Y1236" s="99"/>
    </row>
    <row r="1237" spans="2:25" ht="15">
      <c r="B1237" s="50"/>
      <c r="V1237" s="230"/>
      <c r="W1237" s="50"/>
      <c r="Y1237" s="99"/>
    </row>
    <row r="1238" spans="2:25" ht="15">
      <c r="B1238" s="50"/>
      <c r="V1238" s="230"/>
      <c r="W1238" s="50"/>
      <c r="Y1238" s="99"/>
    </row>
    <row r="1239" spans="2:25" ht="15">
      <c r="B1239" s="50"/>
      <c r="V1239" s="230"/>
      <c r="W1239" s="50"/>
      <c r="Y1239" s="99"/>
    </row>
    <row r="1240" spans="2:25" ht="15">
      <c r="B1240" s="50"/>
      <c r="V1240" s="230"/>
      <c r="W1240" s="50"/>
      <c r="Y1240" s="99"/>
    </row>
    <row r="1241" spans="2:25" ht="15">
      <c r="B1241" s="50"/>
      <c r="V1241" s="230"/>
      <c r="W1241" s="50"/>
      <c r="Y1241" s="99"/>
    </row>
    <row r="1242" spans="2:25" ht="15">
      <c r="B1242" s="50"/>
      <c r="V1242" s="230"/>
      <c r="W1242" s="50"/>
      <c r="Y1242" s="99"/>
    </row>
    <row r="1243" spans="2:25" ht="15">
      <c r="B1243" s="50"/>
      <c r="V1243" s="230"/>
      <c r="W1243" s="50"/>
      <c r="Y1243" s="99"/>
    </row>
    <row r="1244" spans="2:25" ht="15">
      <c r="B1244" s="50"/>
      <c r="V1244" s="230"/>
      <c r="W1244" s="50"/>
      <c r="Y1244" s="99"/>
    </row>
    <row r="1245" spans="2:25" ht="15">
      <c r="B1245" s="50"/>
      <c r="V1245" s="230"/>
      <c r="W1245" s="50"/>
      <c r="Y1245" s="99"/>
    </row>
    <row r="1246" spans="2:25" ht="15">
      <c r="B1246" s="50"/>
      <c r="V1246" s="230"/>
      <c r="W1246" s="50"/>
      <c r="Y1246" s="99"/>
    </row>
    <row r="1247" spans="2:25" ht="15">
      <c r="B1247" s="50"/>
      <c r="V1247" s="230"/>
      <c r="W1247" s="50"/>
      <c r="Y1247" s="99"/>
    </row>
    <row r="1248" spans="2:25" ht="15">
      <c r="B1248" s="50"/>
      <c r="V1248" s="230"/>
      <c r="W1248" s="50"/>
      <c r="Y1248" s="99"/>
    </row>
    <row r="1249" spans="2:25" ht="15">
      <c r="B1249" s="50"/>
      <c r="V1249" s="230"/>
      <c r="W1249" s="50"/>
      <c r="Y1249" s="99"/>
    </row>
    <row r="1250" spans="2:25" ht="15">
      <c r="B1250" s="50"/>
      <c r="V1250" s="230"/>
      <c r="W1250" s="50"/>
      <c r="Y1250" s="99"/>
    </row>
    <row r="1251" spans="2:25" ht="15">
      <c r="B1251" s="50"/>
      <c r="V1251" s="230"/>
      <c r="W1251" s="50"/>
      <c r="Y1251" s="99"/>
    </row>
    <row r="1252" spans="2:25" ht="15">
      <c r="B1252" s="50"/>
      <c r="V1252" s="230"/>
      <c r="W1252" s="50"/>
      <c r="Y1252" s="99"/>
    </row>
    <row r="1253" spans="2:25" ht="15">
      <c r="B1253" s="50"/>
      <c r="V1253" s="230"/>
      <c r="W1253" s="50"/>
      <c r="Y1253" s="99"/>
    </row>
    <row r="1254" spans="2:25" ht="15">
      <c r="B1254" s="50"/>
      <c r="V1254" s="230"/>
      <c r="W1254" s="50"/>
      <c r="Y1254" s="99"/>
    </row>
    <row r="1255" spans="2:25" ht="15">
      <c r="B1255" s="50"/>
      <c r="V1255" s="230"/>
      <c r="W1255" s="50"/>
      <c r="Y1255" s="99"/>
    </row>
    <row r="1256" spans="2:25" ht="15">
      <c r="B1256" s="50"/>
      <c r="V1256" s="230"/>
      <c r="W1256" s="50"/>
      <c r="Y1256" s="99"/>
    </row>
    <row r="1257" spans="2:25" ht="15">
      <c r="B1257" s="50"/>
      <c r="V1257" s="230"/>
      <c r="W1257" s="50"/>
      <c r="Y1257" s="99"/>
    </row>
    <row r="1258" spans="2:25" ht="15">
      <c r="B1258" s="50"/>
      <c r="V1258" s="230"/>
      <c r="W1258" s="50"/>
      <c r="Y1258" s="99"/>
    </row>
    <row r="1259" spans="2:25" ht="15">
      <c r="B1259" s="50"/>
      <c r="V1259" s="230"/>
      <c r="W1259" s="50"/>
      <c r="Y1259" s="99"/>
    </row>
    <row r="1260" spans="2:25" ht="15">
      <c r="B1260" s="50"/>
      <c r="V1260" s="230"/>
      <c r="W1260" s="50"/>
      <c r="Y1260" s="99"/>
    </row>
    <row r="1261" spans="2:25" ht="15">
      <c r="B1261" s="50"/>
      <c r="V1261" s="230"/>
      <c r="W1261" s="50"/>
      <c r="Y1261" s="99"/>
    </row>
    <row r="1262" spans="2:25" ht="15">
      <c r="B1262" s="50"/>
      <c r="V1262" s="230"/>
      <c r="W1262" s="50"/>
      <c r="Y1262" s="99"/>
    </row>
    <row r="1263" spans="2:25" ht="15">
      <c r="B1263" s="50"/>
      <c r="V1263" s="230"/>
      <c r="W1263" s="50"/>
      <c r="Y1263" s="99"/>
    </row>
    <row r="1264" spans="2:25" ht="15">
      <c r="B1264" s="50"/>
      <c r="V1264" s="230"/>
      <c r="W1264" s="50"/>
      <c r="Y1264" s="99"/>
    </row>
    <row r="1265" spans="2:25" ht="15">
      <c r="B1265" s="50"/>
      <c r="V1265" s="230"/>
      <c r="W1265" s="50"/>
      <c r="Y1265" s="99"/>
    </row>
    <row r="1266" spans="2:25" ht="15">
      <c r="B1266" s="50"/>
      <c r="V1266" s="230"/>
      <c r="W1266" s="50"/>
      <c r="Y1266" s="99"/>
    </row>
    <row r="1267" spans="2:25" ht="15">
      <c r="B1267" s="50"/>
      <c r="V1267" s="230"/>
      <c r="W1267" s="50"/>
      <c r="Y1267" s="99"/>
    </row>
    <row r="1268" spans="2:25" ht="15">
      <c r="B1268" s="50"/>
      <c r="V1268" s="230"/>
      <c r="W1268" s="50"/>
      <c r="Y1268" s="99"/>
    </row>
    <row r="1269" spans="2:25" ht="15">
      <c r="B1269" s="50"/>
      <c r="V1269" s="230"/>
      <c r="W1269" s="50"/>
      <c r="Y1269" s="99"/>
    </row>
    <row r="1270" spans="2:25" ht="15">
      <c r="B1270" s="50"/>
      <c r="V1270" s="230"/>
      <c r="W1270" s="50"/>
      <c r="Y1270" s="99"/>
    </row>
    <row r="1271" spans="2:25" ht="15">
      <c r="B1271" s="50"/>
      <c r="V1271" s="230"/>
      <c r="W1271" s="50"/>
      <c r="Y1271" s="99"/>
    </row>
    <row r="1272" spans="2:25" ht="15">
      <c r="B1272" s="50"/>
      <c r="V1272" s="230"/>
      <c r="W1272" s="50"/>
      <c r="Y1272" s="99"/>
    </row>
    <row r="1273" spans="2:25" ht="15">
      <c r="B1273" s="50"/>
      <c r="V1273" s="230"/>
      <c r="W1273" s="50"/>
      <c r="Y1273" s="99"/>
    </row>
    <row r="1274" spans="2:25" ht="15">
      <c r="B1274" s="50"/>
      <c r="V1274" s="230"/>
      <c r="W1274" s="50"/>
      <c r="Y1274" s="99"/>
    </row>
    <row r="1275" spans="2:25" ht="15">
      <c r="B1275" s="50"/>
      <c r="V1275" s="230"/>
      <c r="W1275" s="50"/>
      <c r="Y1275" s="99"/>
    </row>
    <row r="1276" spans="2:25" ht="15">
      <c r="B1276" s="50"/>
      <c r="V1276" s="230"/>
      <c r="W1276" s="50"/>
      <c r="Y1276" s="99"/>
    </row>
    <row r="1277" spans="2:25" ht="15">
      <c r="B1277" s="50"/>
      <c r="V1277" s="230"/>
      <c r="W1277" s="50"/>
      <c r="Y1277" s="99"/>
    </row>
    <row r="1278" spans="2:25" ht="15">
      <c r="B1278" s="50"/>
      <c r="V1278" s="230"/>
      <c r="W1278" s="50"/>
      <c r="Y1278" s="99"/>
    </row>
    <row r="1279" spans="2:25" ht="15">
      <c r="B1279" s="50"/>
      <c r="V1279" s="230"/>
      <c r="W1279" s="50"/>
      <c r="Y1279" s="99"/>
    </row>
    <row r="1280" spans="2:25" ht="15">
      <c r="B1280" s="50"/>
      <c r="V1280" s="230"/>
      <c r="W1280" s="50"/>
      <c r="Y1280" s="99"/>
    </row>
    <row r="1281" spans="2:25" ht="15">
      <c r="B1281" s="50"/>
      <c r="V1281" s="230"/>
      <c r="W1281" s="50"/>
      <c r="Y1281" s="99"/>
    </row>
    <row r="1282" spans="2:25" ht="15">
      <c r="B1282" s="50"/>
      <c r="V1282" s="230"/>
      <c r="W1282" s="50"/>
      <c r="Y1282" s="99"/>
    </row>
    <row r="1283" spans="2:25" ht="15">
      <c r="B1283" s="50"/>
      <c r="V1283" s="230"/>
      <c r="W1283" s="50"/>
      <c r="Y1283" s="99"/>
    </row>
    <row r="1284" spans="2:25" ht="15">
      <c r="B1284" s="50"/>
      <c r="V1284" s="230"/>
      <c r="W1284" s="50"/>
      <c r="Y1284" s="99"/>
    </row>
    <row r="1285" spans="2:25" ht="15">
      <c r="B1285" s="50"/>
      <c r="V1285" s="230"/>
      <c r="W1285" s="50"/>
      <c r="Y1285" s="99"/>
    </row>
    <row r="1286" spans="2:25" ht="15">
      <c r="B1286" s="50"/>
      <c r="V1286" s="230"/>
      <c r="W1286" s="50"/>
      <c r="Y1286" s="99"/>
    </row>
    <row r="1287" spans="2:25" ht="15">
      <c r="B1287" s="50"/>
      <c r="V1287" s="230"/>
      <c r="W1287" s="50"/>
      <c r="Y1287" s="99"/>
    </row>
    <row r="1288" spans="2:25" ht="15">
      <c r="B1288" s="50"/>
      <c r="V1288" s="230"/>
      <c r="W1288" s="50"/>
      <c r="Y1288" s="99"/>
    </row>
    <row r="1289" spans="2:22" ht="15">
      <c r="B1289" s="50"/>
      <c r="V1289" s="230"/>
    </row>
    <row r="1290" spans="2:22" ht="15">
      <c r="B1290" s="50"/>
      <c r="V1290" s="230"/>
    </row>
    <row r="1291" spans="2:22" ht="15">
      <c r="B1291" s="50"/>
      <c r="V1291" s="230"/>
    </row>
    <row r="1292" spans="2:22" ht="15">
      <c r="B1292" s="50"/>
      <c r="V1292" s="230"/>
    </row>
    <row r="1293" spans="2:22" ht="15">
      <c r="B1293" s="50"/>
      <c r="V1293" s="230"/>
    </row>
    <row r="1294" spans="2:22" ht="15">
      <c r="B1294" s="50"/>
      <c r="V1294" s="230"/>
    </row>
    <row r="1295" spans="2:22" ht="15">
      <c r="B1295" s="50"/>
      <c r="V1295" s="230"/>
    </row>
    <row r="1296" spans="2:22" ht="15">
      <c r="B1296" s="50"/>
      <c r="V1296" s="230"/>
    </row>
    <row r="1297" spans="2:22" ht="15">
      <c r="B1297" s="50"/>
      <c r="V1297" s="230"/>
    </row>
    <row r="1298" spans="2:22" ht="15">
      <c r="B1298" s="50"/>
      <c r="V1298" s="230"/>
    </row>
    <row r="1299" spans="2:22" ht="15">
      <c r="B1299" s="50"/>
      <c r="V1299" s="230"/>
    </row>
    <row r="1300" spans="2:22" ht="15">
      <c r="B1300" s="50"/>
      <c r="V1300" s="230"/>
    </row>
    <row r="1301" spans="2:22" ht="15">
      <c r="B1301" s="50"/>
      <c r="V1301" s="230"/>
    </row>
    <row r="1302" spans="2:22" ht="15">
      <c r="B1302" s="50"/>
      <c r="V1302" s="230"/>
    </row>
    <row r="1303" spans="2:22" ht="15">
      <c r="B1303" s="50"/>
      <c r="V1303" s="230"/>
    </row>
    <row r="1304" spans="2:22" ht="15">
      <c r="B1304" s="50"/>
      <c r="V1304" s="230"/>
    </row>
    <row r="1305" spans="2:22" ht="15">
      <c r="B1305" s="50"/>
      <c r="V1305" s="230"/>
    </row>
    <row r="1306" spans="2:22" ht="15">
      <c r="B1306" s="50"/>
      <c r="V1306" s="230"/>
    </row>
    <row r="1307" spans="2:22" ht="15">
      <c r="B1307" s="50"/>
      <c r="V1307" s="230"/>
    </row>
    <row r="1308" spans="2:22" ht="15">
      <c r="B1308" s="50"/>
      <c r="V1308" s="230"/>
    </row>
    <row r="1309" spans="2:22" ht="15">
      <c r="B1309" s="50"/>
      <c r="V1309" s="230"/>
    </row>
    <row r="1310" spans="2:22" ht="15">
      <c r="B1310" s="50"/>
      <c r="V1310" s="230"/>
    </row>
    <row r="1311" spans="2:22" ht="15">
      <c r="B1311" s="50"/>
      <c r="V1311" s="230"/>
    </row>
    <row r="1312" spans="2:22" ht="15">
      <c r="B1312" s="50"/>
      <c r="V1312" s="230"/>
    </row>
    <row r="1313" spans="2:22" ht="15">
      <c r="B1313" s="50"/>
      <c r="V1313" s="230"/>
    </row>
    <row r="1314" spans="2:22" ht="15">
      <c r="B1314" s="50"/>
      <c r="V1314" s="230"/>
    </row>
    <row r="1315" spans="2:22" ht="15">
      <c r="B1315" s="50"/>
      <c r="V1315" s="230"/>
    </row>
    <row r="1316" spans="2:22" ht="15">
      <c r="B1316" s="50"/>
      <c r="V1316" s="230"/>
    </row>
    <row r="1317" spans="2:22" ht="15">
      <c r="B1317" s="50"/>
      <c r="V1317" s="230"/>
    </row>
    <row r="1318" spans="2:22" ht="15">
      <c r="B1318" s="50"/>
      <c r="V1318" s="230"/>
    </row>
    <row r="1319" spans="2:22" ht="15">
      <c r="B1319" s="50"/>
      <c r="V1319" s="230"/>
    </row>
    <row r="1320" spans="2:22" ht="15">
      <c r="B1320" s="50"/>
      <c r="V1320" s="230"/>
    </row>
    <row r="1321" spans="2:22" ht="15">
      <c r="B1321" s="50"/>
      <c r="V1321" s="230"/>
    </row>
    <row r="1322" spans="2:22" ht="15">
      <c r="B1322" s="50"/>
      <c r="V1322" s="230"/>
    </row>
    <row r="1323" spans="2:22" ht="15">
      <c r="B1323" s="50"/>
      <c r="V1323" s="230"/>
    </row>
    <row r="1324" spans="2:22" ht="15">
      <c r="B1324" s="50"/>
      <c r="V1324" s="230"/>
    </row>
    <row r="1325" spans="2:22" ht="15">
      <c r="B1325" s="50"/>
      <c r="V1325" s="230"/>
    </row>
    <row r="1326" spans="2:22" ht="15">
      <c r="B1326" s="50"/>
      <c r="V1326" s="230"/>
    </row>
    <row r="1327" spans="2:22" ht="15">
      <c r="B1327" s="50"/>
      <c r="V1327" s="230"/>
    </row>
    <row r="1328" spans="2:22" ht="15">
      <c r="B1328" s="50"/>
      <c r="V1328" s="230"/>
    </row>
    <row r="1329" spans="2:22" ht="15">
      <c r="B1329" s="50"/>
      <c r="V1329" s="230"/>
    </row>
    <row r="1330" spans="2:22" ht="15">
      <c r="B1330" s="50"/>
      <c r="V1330" s="230"/>
    </row>
    <row r="1331" spans="2:22" ht="15">
      <c r="B1331" s="50"/>
      <c r="V1331" s="230"/>
    </row>
    <row r="1332" spans="2:22" ht="15">
      <c r="B1332" s="50"/>
      <c r="V1332" s="230"/>
    </row>
    <row r="1333" spans="2:22" ht="15">
      <c r="B1333" s="50"/>
      <c r="V1333" s="230"/>
    </row>
    <row r="1334" spans="2:22" ht="15">
      <c r="B1334" s="50"/>
      <c r="V1334" s="230"/>
    </row>
    <row r="1335" spans="2:22" ht="15">
      <c r="B1335" s="50"/>
      <c r="V1335" s="230"/>
    </row>
    <row r="1336" spans="2:22" ht="15">
      <c r="B1336" s="50"/>
      <c r="V1336" s="230"/>
    </row>
    <row r="1337" spans="2:22" ht="15">
      <c r="B1337" s="50"/>
      <c r="V1337" s="230"/>
    </row>
    <row r="1338" spans="2:22" ht="15">
      <c r="B1338" s="50"/>
      <c r="V1338" s="230"/>
    </row>
    <row r="1339" spans="2:22" ht="15">
      <c r="B1339" s="50"/>
      <c r="V1339" s="230"/>
    </row>
    <row r="1340" spans="2:22" ht="15">
      <c r="B1340" s="50"/>
      <c r="V1340" s="230"/>
    </row>
    <row r="1341" spans="2:22" ht="15">
      <c r="B1341" s="50"/>
      <c r="V1341" s="230"/>
    </row>
    <row r="1342" spans="2:22" ht="15">
      <c r="B1342" s="50"/>
      <c r="V1342" s="230"/>
    </row>
    <row r="1343" spans="2:22" ht="15">
      <c r="B1343" s="50"/>
      <c r="V1343" s="230"/>
    </row>
    <row r="1344" spans="2:22" ht="15">
      <c r="B1344" s="50"/>
      <c r="V1344" s="230"/>
    </row>
    <row r="1345" spans="2:22" ht="15">
      <c r="B1345" s="50"/>
      <c r="V1345" s="230"/>
    </row>
    <row r="1346" spans="2:22" ht="15">
      <c r="B1346" s="50"/>
      <c r="V1346" s="230"/>
    </row>
    <row r="1347" spans="2:22" ht="15">
      <c r="B1347" s="50"/>
      <c r="V1347" s="230"/>
    </row>
    <row r="1348" spans="2:22" ht="15">
      <c r="B1348" s="50"/>
      <c r="V1348" s="230"/>
    </row>
    <row r="1349" spans="2:22" ht="15">
      <c r="B1349" s="50"/>
      <c r="V1349" s="230"/>
    </row>
    <row r="1350" spans="2:22" ht="15">
      <c r="B1350" s="50"/>
      <c r="V1350" s="230"/>
    </row>
    <row r="1351" spans="2:22" ht="15">
      <c r="B1351" s="50"/>
      <c r="V1351" s="230"/>
    </row>
    <row r="1352" spans="2:22" ht="15">
      <c r="B1352" s="50"/>
      <c r="V1352" s="230"/>
    </row>
    <row r="1353" spans="2:22" ht="15">
      <c r="B1353" s="50"/>
      <c r="V1353" s="230"/>
    </row>
    <row r="1354" spans="2:22" ht="15">
      <c r="B1354" s="50"/>
      <c r="V1354" s="230"/>
    </row>
    <row r="1355" spans="2:22" ht="15">
      <c r="B1355" s="50"/>
      <c r="V1355" s="230"/>
    </row>
    <row r="1356" spans="2:22" ht="15">
      <c r="B1356" s="50"/>
      <c r="V1356" s="230"/>
    </row>
    <row r="1357" spans="2:22" ht="15">
      <c r="B1357" s="50"/>
      <c r="V1357" s="230"/>
    </row>
    <row r="1358" spans="2:22" ht="15">
      <c r="B1358" s="50"/>
      <c r="V1358" s="230"/>
    </row>
    <row r="1359" spans="2:22" ht="15">
      <c r="B1359" s="50"/>
      <c r="V1359" s="230"/>
    </row>
    <row r="1360" spans="2:22" ht="15">
      <c r="B1360" s="50"/>
      <c r="V1360" s="230"/>
    </row>
    <row r="1361" spans="2:22" ht="15">
      <c r="B1361" s="50"/>
      <c r="V1361" s="230"/>
    </row>
    <row r="1362" spans="2:22" ht="15">
      <c r="B1362" s="50"/>
      <c r="V1362" s="230"/>
    </row>
    <row r="1363" spans="2:22" ht="15">
      <c r="B1363" s="50"/>
      <c r="V1363" s="230"/>
    </row>
    <row r="1364" spans="2:22" ht="15">
      <c r="B1364" s="50"/>
      <c r="V1364" s="230"/>
    </row>
    <row r="1365" spans="2:22" ht="15">
      <c r="B1365" s="50"/>
      <c r="V1365" s="230"/>
    </row>
    <row r="1366" spans="2:22" ht="15">
      <c r="B1366" s="50"/>
      <c r="V1366" s="230"/>
    </row>
    <row r="1367" spans="2:22" ht="15">
      <c r="B1367" s="50"/>
      <c r="V1367" s="230"/>
    </row>
    <row r="1368" spans="2:22" ht="15">
      <c r="B1368" s="50"/>
      <c r="V1368" s="230"/>
    </row>
    <row r="1369" spans="2:22" ht="15">
      <c r="B1369" s="50"/>
      <c r="V1369" s="230"/>
    </row>
    <row r="1370" spans="2:22" ht="15">
      <c r="B1370" s="50"/>
      <c r="V1370" s="230"/>
    </row>
    <row r="1371" spans="2:22" ht="15">
      <c r="B1371" s="50"/>
      <c r="V1371" s="230"/>
    </row>
    <row r="1372" spans="2:22" ht="15">
      <c r="B1372" s="50"/>
      <c r="V1372" s="230"/>
    </row>
    <row r="1373" spans="2:22" ht="15">
      <c r="B1373" s="50"/>
      <c r="V1373" s="230"/>
    </row>
    <row r="1374" spans="2:22" ht="15">
      <c r="B1374" s="50"/>
      <c r="V1374" s="230"/>
    </row>
    <row r="1375" spans="2:22" ht="15">
      <c r="B1375" s="50"/>
      <c r="V1375" s="230"/>
    </row>
    <row r="1376" spans="2:22" ht="15">
      <c r="B1376" s="50"/>
      <c r="V1376" s="230"/>
    </row>
    <row r="1377" spans="2:22" ht="15">
      <c r="B1377" s="50"/>
      <c r="V1377" s="230"/>
    </row>
    <row r="1378" spans="2:22" ht="15">
      <c r="B1378" s="50"/>
      <c r="V1378" s="230"/>
    </row>
    <row r="1379" spans="2:22" ht="15">
      <c r="B1379" s="50"/>
      <c r="V1379" s="230"/>
    </row>
    <row r="1380" spans="2:22" ht="15">
      <c r="B1380" s="50"/>
      <c r="V1380" s="230"/>
    </row>
    <row r="1381" spans="2:22" ht="15">
      <c r="B1381" s="50"/>
      <c r="V1381" s="230"/>
    </row>
    <row r="1382" spans="2:22" ht="15">
      <c r="B1382" s="50"/>
      <c r="V1382" s="230"/>
    </row>
    <row r="1383" spans="2:22" ht="15">
      <c r="B1383" s="50"/>
      <c r="V1383" s="230"/>
    </row>
    <row r="1384" spans="2:22" ht="15">
      <c r="B1384" s="50"/>
      <c r="V1384" s="230"/>
    </row>
    <row r="1385" spans="2:22" ht="15">
      <c r="B1385" s="50"/>
      <c r="V1385" s="230"/>
    </row>
    <row r="1386" spans="2:22" ht="15">
      <c r="B1386" s="50"/>
      <c r="V1386" s="230"/>
    </row>
    <row r="1387" spans="2:22" ht="15">
      <c r="B1387" s="50"/>
      <c r="V1387" s="230"/>
    </row>
    <row r="1388" spans="2:22" ht="15">
      <c r="B1388" s="50"/>
      <c r="V1388" s="230"/>
    </row>
    <row r="1389" spans="2:22" ht="15">
      <c r="B1389" s="50"/>
      <c r="V1389" s="230"/>
    </row>
    <row r="1390" spans="2:22" ht="15">
      <c r="B1390" s="50"/>
      <c r="V1390" s="230"/>
    </row>
    <row r="1391" spans="2:22" ht="15">
      <c r="B1391" s="50"/>
      <c r="V1391" s="230"/>
    </row>
    <row r="1392" spans="2:22" ht="15">
      <c r="B1392" s="50"/>
      <c r="V1392" s="230"/>
    </row>
    <row r="1393" spans="2:22" ht="15">
      <c r="B1393" s="50"/>
      <c r="V1393" s="230"/>
    </row>
    <row r="1394" spans="2:22" ht="15">
      <c r="B1394" s="50"/>
      <c r="V1394" s="230"/>
    </row>
    <row r="1395" spans="2:22" ht="15">
      <c r="B1395" s="50"/>
      <c r="V1395" s="230"/>
    </row>
    <row r="1396" spans="2:22" ht="15">
      <c r="B1396" s="50"/>
      <c r="V1396" s="230"/>
    </row>
    <row r="1397" spans="2:22" ht="15">
      <c r="B1397" s="50"/>
      <c r="V1397" s="230"/>
    </row>
    <row r="1398" spans="2:22" ht="15">
      <c r="B1398" s="50"/>
      <c r="V1398" s="230"/>
    </row>
    <row r="1399" spans="2:22" ht="15">
      <c r="B1399" s="50"/>
      <c r="V1399" s="230"/>
    </row>
    <row r="1400" spans="2:22" ht="15">
      <c r="B1400" s="50"/>
      <c r="V1400" s="230"/>
    </row>
    <row r="1401" spans="2:22" ht="15">
      <c r="B1401" s="50"/>
      <c r="V1401" s="230"/>
    </row>
    <row r="1402" spans="2:22" ht="15">
      <c r="B1402" s="50"/>
      <c r="V1402" s="230"/>
    </row>
    <row r="1403" spans="2:22" ht="15">
      <c r="B1403" s="50"/>
      <c r="V1403" s="230"/>
    </row>
    <row r="1404" spans="2:22" ht="15">
      <c r="B1404" s="50"/>
      <c r="V1404" s="230"/>
    </row>
    <row r="1405" spans="2:22" ht="15">
      <c r="B1405" s="50"/>
      <c r="V1405" s="230"/>
    </row>
    <row r="1406" spans="2:22" ht="15">
      <c r="B1406" s="50"/>
      <c r="V1406" s="230"/>
    </row>
    <row r="1407" spans="2:22" ht="15">
      <c r="B1407" s="50"/>
      <c r="V1407" s="230"/>
    </row>
    <row r="1408" spans="2:22" ht="15">
      <c r="B1408" s="50"/>
      <c r="V1408" s="230"/>
    </row>
    <row r="1409" spans="2:22" ht="15">
      <c r="B1409" s="50"/>
      <c r="V1409" s="230"/>
    </row>
    <row r="1410" spans="2:22" ht="15">
      <c r="B1410" s="50"/>
      <c r="V1410" s="230"/>
    </row>
    <row r="1411" spans="2:22" ht="15">
      <c r="B1411" s="50"/>
      <c r="V1411" s="230"/>
    </row>
    <row r="1412" spans="2:22" ht="15">
      <c r="B1412" s="50"/>
      <c r="V1412" s="230"/>
    </row>
    <row r="1413" spans="2:22" ht="15">
      <c r="B1413" s="50"/>
      <c r="V1413" s="230"/>
    </row>
    <row r="1414" spans="2:22" ht="15">
      <c r="B1414" s="50"/>
      <c r="V1414" s="230"/>
    </row>
    <row r="1415" spans="2:22" ht="15">
      <c r="B1415" s="50"/>
      <c r="V1415" s="230"/>
    </row>
    <row r="1416" spans="2:22" ht="15">
      <c r="B1416" s="50"/>
      <c r="V1416" s="230"/>
    </row>
    <row r="1417" spans="2:22" ht="15">
      <c r="B1417" s="50"/>
      <c r="V1417" s="230"/>
    </row>
    <row r="1418" spans="2:22" ht="15">
      <c r="B1418" s="50"/>
      <c r="V1418" s="230"/>
    </row>
    <row r="1419" spans="2:22" ht="15">
      <c r="B1419" s="50"/>
      <c r="V1419" s="230"/>
    </row>
    <row r="1420" spans="2:22" ht="15">
      <c r="B1420" s="50"/>
      <c r="V1420" s="230"/>
    </row>
    <row r="1421" spans="2:22" ht="15">
      <c r="B1421" s="50"/>
      <c r="V1421" s="230"/>
    </row>
    <row r="1422" spans="2:22" ht="15">
      <c r="B1422" s="50"/>
      <c r="V1422" s="230"/>
    </row>
    <row r="1423" spans="2:22" ht="15">
      <c r="B1423" s="50"/>
      <c r="V1423" s="230"/>
    </row>
    <row r="1424" spans="2:22" ht="15">
      <c r="B1424" s="50"/>
      <c r="V1424" s="230"/>
    </row>
    <row r="1425" spans="2:22" ht="15">
      <c r="B1425" s="50"/>
      <c r="V1425" s="230"/>
    </row>
    <row r="1426" spans="2:22" ht="15">
      <c r="B1426" s="50"/>
      <c r="V1426" s="230"/>
    </row>
    <row r="1427" spans="2:22" ht="15">
      <c r="B1427" s="50"/>
      <c r="V1427" s="230"/>
    </row>
    <row r="1428" spans="2:22" ht="15">
      <c r="B1428" s="50"/>
      <c r="V1428" s="230"/>
    </row>
    <row r="1429" spans="2:22" ht="15">
      <c r="B1429" s="50"/>
      <c r="V1429" s="230"/>
    </row>
    <row r="1430" spans="2:22" ht="15">
      <c r="B1430" s="50"/>
      <c r="V1430" s="230"/>
    </row>
    <row r="1431" spans="2:22" ht="15">
      <c r="B1431" s="50"/>
      <c r="V1431" s="230"/>
    </row>
    <row r="1432" spans="2:22" ht="15">
      <c r="B1432" s="50"/>
      <c r="V1432" s="230"/>
    </row>
    <row r="1433" spans="2:22" ht="15">
      <c r="B1433" s="50"/>
      <c r="V1433" s="230"/>
    </row>
    <row r="1434" spans="2:22" ht="15">
      <c r="B1434" s="50"/>
      <c r="V1434" s="230"/>
    </row>
    <row r="1435" spans="2:22" ht="15">
      <c r="B1435" s="50"/>
      <c r="V1435" s="230"/>
    </row>
    <row r="1436" spans="2:22" ht="15">
      <c r="B1436" s="50"/>
      <c r="V1436" s="230"/>
    </row>
    <row r="1437" spans="2:22" ht="15">
      <c r="B1437" s="50"/>
      <c r="V1437" s="230"/>
    </row>
    <row r="1438" spans="2:22" ht="15">
      <c r="B1438" s="50"/>
      <c r="V1438" s="230"/>
    </row>
    <row r="1439" spans="2:22" ht="15">
      <c r="B1439" s="50"/>
      <c r="V1439" s="230"/>
    </row>
    <row r="1440" spans="2:22" ht="15">
      <c r="B1440" s="50"/>
      <c r="V1440" s="230"/>
    </row>
    <row r="1441" spans="2:22" ht="15">
      <c r="B1441" s="50"/>
      <c r="V1441" s="230"/>
    </row>
    <row r="1442" spans="2:22" ht="15">
      <c r="B1442" s="50"/>
      <c r="V1442" s="230"/>
    </row>
    <row r="1443" spans="2:22" ht="15">
      <c r="B1443" s="50"/>
      <c r="V1443" s="230"/>
    </row>
    <row r="1444" spans="2:22" ht="15">
      <c r="B1444" s="50"/>
      <c r="V1444" s="230"/>
    </row>
    <row r="1445" spans="2:22" ht="15">
      <c r="B1445" s="50"/>
      <c r="V1445" s="230"/>
    </row>
    <row r="1446" spans="2:22" ht="15">
      <c r="B1446" s="50"/>
      <c r="V1446" s="230"/>
    </row>
    <row r="1447" spans="2:22" ht="15">
      <c r="B1447" s="50"/>
      <c r="V1447" s="230"/>
    </row>
    <row r="1448" spans="2:22" ht="15">
      <c r="B1448" s="50"/>
      <c r="V1448" s="230"/>
    </row>
    <row r="1449" spans="2:22" ht="15">
      <c r="B1449" s="50"/>
      <c r="V1449" s="230"/>
    </row>
    <row r="1450" spans="2:22" ht="15">
      <c r="B1450" s="50"/>
      <c r="V1450" s="230"/>
    </row>
    <row r="1451" spans="2:22" ht="15">
      <c r="B1451" s="50"/>
      <c r="V1451" s="230"/>
    </row>
    <row r="1452" spans="2:22" ht="15">
      <c r="B1452" s="50"/>
      <c r="V1452" s="230"/>
    </row>
    <row r="1453" spans="2:22" ht="15">
      <c r="B1453" s="50"/>
      <c r="V1453" s="230"/>
    </row>
    <row r="1454" spans="2:22" ht="15">
      <c r="B1454" s="50"/>
      <c r="V1454" s="230"/>
    </row>
    <row r="1455" spans="2:22" ht="15">
      <c r="B1455" s="50"/>
      <c r="V1455" s="230"/>
    </row>
    <row r="1456" spans="2:22" ht="15">
      <c r="B1456" s="50"/>
      <c r="V1456" s="230"/>
    </row>
    <row r="1457" spans="2:22" ht="15">
      <c r="B1457" s="50"/>
      <c r="V1457" s="230"/>
    </row>
    <row r="1458" spans="2:22" ht="15">
      <c r="B1458" s="50"/>
      <c r="V1458" s="230"/>
    </row>
    <row r="1459" spans="2:22" ht="15">
      <c r="B1459" s="50"/>
      <c r="V1459" s="230"/>
    </row>
    <row r="1460" spans="2:22" ht="15">
      <c r="B1460" s="50"/>
      <c r="V1460" s="230"/>
    </row>
    <row r="1461" spans="2:22" ht="15">
      <c r="B1461" s="50"/>
      <c r="V1461" s="230"/>
    </row>
    <row r="1462" spans="2:22" ht="15">
      <c r="B1462" s="50"/>
      <c r="V1462" s="230"/>
    </row>
    <row r="1463" spans="2:22" ht="15">
      <c r="B1463" s="50"/>
      <c r="V1463" s="230"/>
    </row>
    <row r="1464" spans="2:22" ht="15">
      <c r="B1464" s="50"/>
      <c r="V1464" s="230"/>
    </row>
    <row r="1465" spans="2:22" ht="15">
      <c r="B1465" s="50"/>
      <c r="V1465" s="230"/>
    </row>
    <row r="1466" spans="2:22" ht="15">
      <c r="B1466" s="50"/>
      <c r="V1466" s="230"/>
    </row>
    <row r="1467" spans="2:22" ht="15">
      <c r="B1467" s="50"/>
      <c r="V1467" s="230"/>
    </row>
    <row r="1468" spans="2:22" ht="15">
      <c r="B1468" s="50"/>
      <c r="V1468" s="230"/>
    </row>
    <row r="1469" spans="2:22" ht="15">
      <c r="B1469" s="50"/>
      <c r="V1469" s="230"/>
    </row>
    <row r="1470" spans="2:22" ht="15">
      <c r="B1470" s="50"/>
      <c r="V1470" s="230"/>
    </row>
    <row r="1471" spans="2:22" ht="15">
      <c r="B1471" s="50"/>
      <c r="V1471" s="230"/>
    </row>
    <row r="1472" spans="2:22" ht="15">
      <c r="B1472" s="50"/>
      <c r="V1472" s="230"/>
    </row>
    <row r="1473" spans="2:22" ht="15">
      <c r="B1473" s="50"/>
      <c r="V1473" s="230"/>
    </row>
    <row r="1474" spans="2:22" ht="15">
      <c r="B1474" s="50"/>
      <c r="V1474" s="230"/>
    </row>
    <row r="1475" spans="2:22" ht="15">
      <c r="B1475" s="50"/>
      <c r="V1475" s="230"/>
    </row>
    <row r="1476" spans="2:22" ht="15">
      <c r="B1476" s="50"/>
      <c r="V1476" s="230"/>
    </row>
    <row r="1477" spans="2:22" ht="15">
      <c r="B1477" s="50"/>
      <c r="V1477" s="230"/>
    </row>
    <row r="1478" spans="2:22" ht="15">
      <c r="B1478" s="50"/>
      <c r="V1478" s="230"/>
    </row>
    <row r="1479" spans="2:22" ht="15">
      <c r="B1479" s="50"/>
      <c r="V1479" s="230"/>
    </row>
    <row r="1480" spans="2:22" ht="15">
      <c r="B1480" s="50"/>
      <c r="V1480" s="230"/>
    </row>
    <row r="1481" spans="2:22" ht="15">
      <c r="B1481" s="50"/>
      <c r="V1481" s="230"/>
    </row>
    <row r="1482" spans="2:22" ht="15">
      <c r="B1482" s="50"/>
      <c r="V1482" s="230"/>
    </row>
    <row r="1483" spans="2:22" ht="15">
      <c r="B1483" s="50"/>
      <c r="V1483" s="230"/>
    </row>
    <row r="1484" spans="2:22" ht="15">
      <c r="B1484" s="50"/>
      <c r="V1484" s="230"/>
    </row>
    <row r="1485" spans="2:22" ht="15">
      <c r="B1485" s="50"/>
      <c r="V1485" s="230"/>
    </row>
    <row r="1486" spans="2:22" ht="15">
      <c r="B1486" s="50"/>
      <c r="V1486" s="230"/>
    </row>
    <row r="1487" spans="2:22" ht="15">
      <c r="B1487" s="50"/>
      <c r="V1487" s="230"/>
    </row>
    <row r="1488" spans="2:22" ht="15">
      <c r="B1488" s="50"/>
      <c r="V1488" s="230"/>
    </row>
    <row r="1489" spans="2:22" ht="15">
      <c r="B1489" s="50"/>
      <c r="V1489" s="230"/>
    </row>
    <row r="1490" spans="2:22" ht="15">
      <c r="B1490" s="50"/>
      <c r="V1490" s="230"/>
    </row>
    <row r="1491" spans="2:22" ht="15">
      <c r="B1491" s="50"/>
      <c r="V1491" s="230"/>
    </row>
    <row r="1492" spans="2:22" ht="15">
      <c r="B1492" s="50"/>
      <c r="V1492" s="230"/>
    </row>
    <row r="1493" spans="2:22" ht="15">
      <c r="B1493" s="50"/>
      <c r="V1493" s="230"/>
    </row>
    <row r="1494" spans="2:22" ht="15">
      <c r="B1494" s="50"/>
      <c r="V1494" s="230"/>
    </row>
    <row r="1495" spans="2:22" ht="15">
      <c r="B1495" s="50"/>
      <c r="V1495" s="230"/>
    </row>
    <row r="1496" spans="2:22" ht="15">
      <c r="B1496" s="50"/>
      <c r="V1496" s="230"/>
    </row>
    <row r="1497" spans="2:22" ht="15">
      <c r="B1497" s="50"/>
      <c r="V1497" s="230"/>
    </row>
    <row r="1498" spans="2:22" ht="15">
      <c r="B1498" s="50"/>
      <c r="V1498" s="230"/>
    </row>
    <row r="1499" spans="2:22" ht="15">
      <c r="B1499" s="50"/>
      <c r="V1499" s="230"/>
    </row>
    <row r="1500" spans="2:22" ht="15">
      <c r="B1500" s="50"/>
      <c r="V1500" s="230"/>
    </row>
    <row r="1501" spans="2:22" ht="15">
      <c r="B1501" s="50"/>
      <c r="V1501" s="230"/>
    </row>
    <row r="1502" spans="2:22" ht="15">
      <c r="B1502" s="50"/>
      <c r="V1502" s="230"/>
    </row>
    <row r="1503" spans="2:22" ht="15">
      <c r="B1503" s="50"/>
      <c r="V1503" s="230"/>
    </row>
    <row r="1504" spans="2:22" ht="15">
      <c r="B1504" s="50"/>
      <c r="V1504" s="230"/>
    </row>
    <row r="1505" spans="2:22" ht="15">
      <c r="B1505" s="50"/>
      <c r="V1505" s="230"/>
    </row>
    <row r="1506" spans="2:22" ht="15">
      <c r="B1506" s="50"/>
      <c r="V1506" s="230"/>
    </row>
    <row r="1507" spans="2:22" ht="15">
      <c r="B1507" s="50"/>
      <c r="V1507" s="230"/>
    </row>
    <row r="1508" spans="2:22" ht="15">
      <c r="B1508" s="50"/>
      <c r="V1508" s="230"/>
    </row>
    <row r="1509" spans="2:22" ht="15">
      <c r="B1509" s="50"/>
      <c r="V1509" s="230"/>
    </row>
    <row r="1510" spans="2:22" ht="15">
      <c r="B1510" s="50"/>
      <c r="V1510" s="230"/>
    </row>
    <row r="1511" spans="2:22" ht="15">
      <c r="B1511" s="50"/>
      <c r="V1511" s="230"/>
    </row>
    <row r="1512" spans="2:22" ht="15">
      <c r="B1512" s="50"/>
      <c r="V1512" s="230"/>
    </row>
    <row r="1513" spans="2:22" ht="15">
      <c r="B1513" s="50"/>
      <c r="V1513" s="230"/>
    </row>
    <row r="1514" spans="2:22" ht="15">
      <c r="B1514" s="50"/>
      <c r="V1514" s="230"/>
    </row>
    <row r="1515" spans="2:22" ht="15">
      <c r="B1515" s="50"/>
      <c r="V1515" s="230"/>
    </row>
    <row r="1516" spans="2:22" ht="15">
      <c r="B1516" s="50"/>
      <c r="V1516" s="230"/>
    </row>
    <row r="1517" spans="2:22" ht="15">
      <c r="B1517" s="50"/>
      <c r="V1517" s="230"/>
    </row>
    <row r="1518" spans="2:22" ht="15">
      <c r="B1518" s="50"/>
      <c r="V1518" s="230"/>
    </row>
    <row r="1519" spans="2:22" ht="15">
      <c r="B1519" s="50"/>
      <c r="V1519" s="230"/>
    </row>
    <row r="1520" spans="2:22" ht="15">
      <c r="B1520" s="50"/>
      <c r="V1520" s="230"/>
    </row>
    <row r="1521" spans="2:22" ht="15">
      <c r="B1521" s="50"/>
      <c r="V1521" s="230"/>
    </row>
    <row r="1522" spans="2:22" ht="15">
      <c r="B1522" s="50"/>
      <c r="V1522" s="230"/>
    </row>
    <row r="1523" spans="2:22" ht="15">
      <c r="B1523" s="50"/>
      <c r="V1523" s="230"/>
    </row>
    <row r="1524" spans="2:22" ht="15">
      <c r="B1524" s="50"/>
      <c r="V1524" s="230"/>
    </row>
    <row r="1525" spans="2:22" ht="15">
      <c r="B1525" s="50"/>
      <c r="V1525" s="230"/>
    </row>
    <row r="1526" spans="2:22" ht="15">
      <c r="B1526" s="50"/>
      <c r="V1526" s="230"/>
    </row>
    <row r="1527" spans="2:22" ht="15">
      <c r="B1527" s="50"/>
      <c r="V1527" s="230"/>
    </row>
    <row r="1528" spans="2:22" ht="15">
      <c r="B1528" s="50"/>
      <c r="V1528" s="230"/>
    </row>
    <row r="1529" spans="2:22" ht="15">
      <c r="B1529" s="50"/>
      <c r="V1529" s="230"/>
    </row>
    <row r="1530" spans="2:22" ht="15">
      <c r="B1530" s="50"/>
      <c r="V1530" s="230"/>
    </row>
    <row r="1531" spans="2:22" ht="15">
      <c r="B1531" s="50"/>
      <c r="V1531" s="230"/>
    </row>
    <row r="1532" spans="2:22" ht="15">
      <c r="B1532" s="50"/>
      <c r="V1532" s="230"/>
    </row>
    <row r="1533" spans="2:22" ht="15">
      <c r="B1533" s="50"/>
      <c r="V1533" s="230"/>
    </row>
    <row r="1534" spans="2:22" ht="15">
      <c r="B1534" s="50"/>
      <c r="V1534" s="230"/>
    </row>
    <row r="1535" spans="2:22" ht="15">
      <c r="B1535" s="50"/>
      <c r="V1535" s="230"/>
    </row>
    <row r="1536" spans="2:22" ht="15">
      <c r="B1536" s="50"/>
      <c r="V1536" s="230"/>
    </row>
    <row r="1537" spans="2:22" ht="15">
      <c r="B1537" s="50"/>
      <c r="V1537" s="230"/>
    </row>
    <row r="1538" spans="2:22" ht="15">
      <c r="B1538" s="50"/>
      <c r="V1538" s="230"/>
    </row>
    <row r="1539" spans="2:22" ht="15">
      <c r="B1539" s="50"/>
      <c r="V1539" s="230"/>
    </row>
    <row r="1540" spans="2:22" ht="15">
      <c r="B1540" s="50"/>
      <c r="V1540" s="230"/>
    </row>
    <row r="1541" spans="2:22" ht="15">
      <c r="B1541" s="50"/>
      <c r="V1541" s="230"/>
    </row>
    <row r="1542" spans="2:22" ht="15">
      <c r="B1542" s="50"/>
      <c r="V1542" s="230"/>
    </row>
    <row r="1543" spans="2:22" ht="15">
      <c r="B1543" s="50"/>
      <c r="V1543" s="230"/>
    </row>
    <row r="1544" spans="2:22" ht="15">
      <c r="B1544" s="50"/>
      <c r="V1544" s="230"/>
    </row>
    <row r="1545" spans="2:22" ht="15">
      <c r="B1545" s="50"/>
      <c r="V1545" s="230"/>
    </row>
    <row r="1546" spans="2:22" ht="15">
      <c r="B1546" s="50"/>
      <c r="V1546" s="230"/>
    </row>
    <row r="1547" spans="2:22" ht="15">
      <c r="B1547" s="50"/>
      <c r="V1547" s="230"/>
    </row>
    <row r="1548" spans="2:22" ht="15">
      <c r="B1548" s="50"/>
      <c r="V1548" s="230"/>
    </row>
    <row r="1549" spans="2:22" ht="15">
      <c r="B1549" s="50"/>
      <c r="V1549" s="230"/>
    </row>
    <row r="1550" spans="2:22" ht="15">
      <c r="B1550" s="50"/>
      <c r="V1550" s="230"/>
    </row>
    <row r="1551" spans="2:22" ht="15">
      <c r="B1551" s="50"/>
      <c r="V1551" s="230"/>
    </row>
    <row r="1552" spans="2:22" ht="15">
      <c r="B1552" s="50"/>
      <c r="V1552" s="230"/>
    </row>
    <row r="1553" spans="2:22" ht="15">
      <c r="B1553" s="50"/>
      <c r="V1553" s="230"/>
    </row>
    <row r="1554" spans="2:22" ht="15">
      <c r="B1554" s="50"/>
      <c r="V1554" s="230"/>
    </row>
    <row r="1555" spans="2:22" ht="15">
      <c r="B1555" s="50"/>
      <c r="V1555" s="230"/>
    </row>
    <row r="1556" spans="2:22" ht="15">
      <c r="B1556" s="50"/>
      <c r="V1556" s="230"/>
    </row>
    <row r="1557" spans="2:22" ht="15">
      <c r="B1557" s="50"/>
      <c r="V1557" s="230"/>
    </row>
    <row r="1558" spans="2:22" ht="15">
      <c r="B1558" s="50"/>
      <c r="V1558" s="230"/>
    </row>
    <row r="1559" spans="2:22" ht="15">
      <c r="B1559" s="50"/>
      <c r="V1559" s="230"/>
    </row>
    <row r="1560" spans="2:22" ht="15">
      <c r="B1560" s="50"/>
      <c r="V1560" s="230"/>
    </row>
    <row r="1561" spans="2:22" ht="15">
      <c r="B1561" s="50"/>
      <c r="V1561" s="230"/>
    </row>
    <row r="1562" spans="2:22" ht="15">
      <c r="B1562" s="50"/>
      <c r="V1562" s="230"/>
    </row>
    <row r="1563" spans="2:22" ht="15">
      <c r="B1563" s="50"/>
      <c r="V1563" s="230"/>
    </row>
    <row r="1564" spans="2:22" ht="15">
      <c r="B1564" s="50"/>
      <c r="V1564" s="230"/>
    </row>
    <row r="1565" spans="2:22" ht="15">
      <c r="B1565" s="50"/>
      <c r="V1565" s="230"/>
    </row>
    <row r="1566" spans="2:22" ht="15">
      <c r="B1566" s="50"/>
      <c r="V1566" s="230"/>
    </row>
    <row r="1567" spans="2:22" ht="15">
      <c r="B1567" s="50"/>
      <c r="V1567" s="230"/>
    </row>
    <row r="1568" spans="2:22" ht="15">
      <c r="B1568" s="50"/>
      <c r="V1568" s="230"/>
    </row>
    <row r="1569" spans="2:22" ht="15">
      <c r="B1569" s="50"/>
      <c r="V1569" s="230"/>
    </row>
    <row r="1570" spans="2:22" ht="15">
      <c r="B1570" s="50"/>
      <c r="V1570" s="230"/>
    </row>
    <row r="1571" spans="2:22" ht="15">
      <c r="B1571" s="50"/>
      <c r="V1571" s="230"/>
    </row>
    <row r="1572" spans="2:22" ht="15">
      <c r="B1572" s="50"/>
      <c r="V1572" s="230"/>
    </row>
    <row r="1573" spans="2:22" ht="15">
      <c r="B1573" s="50"/>
      <c r="V1573" s="230"/>
    </row>
    <row r="1574" spans="2:22" ht="15">
      <c r="B1574" s="50"/>
      <c r="V1574" s="230"/>
    </row>
    <row r="1575" spans="2:22" ht="15">
      <c r="B1575" s="50"/>
      <c r="V1575" s="230"/>
    </row>
    <row r="1576" spans="2:22" ht="15">
      <c r="B1576" s="50"/>
      <c r="V1576" s="230"/>
    </row>
    <row r="1577" spans="2:22" ht="15">
      <c r="B1577" s="50"/>
      <c r="V1577" s="230"/>
    </row>
    <row r="1578" spans="2:22" ht="15">
      <c r="B1578" s="50"/>
      <c r="V1578" s="230"/>
    </row>
    <row r="1579" spans="2:22" ht="15">
      <c r="B1579" s="50"/>
      <c r="V1579" s="230"/>
    </row>
    <row r="1580" spans="2:22" ht="15">
      <c r="B1580" s="50"/>
      <c r="V1580" s="230"/>
    </row>
    <row r="1581" spans="2:22" ht="15">
      <c r="B1581" s="50"/>
      <c r="V1581" s="230"/>
    </row>
    <row r="1582" spans="2:22" ht="15">
      <c r="B1582" s="50"/>
      <c r="V1582" s="230"/>
    </row>
    <row r="1583" spans="2:22" ht="15">
      <c r="B1583" s="50"/>
      <c r="V1583" s="230"/>
    </row>
    <row r="1584" spans="2:22" ht="15">
      <c r="B1584" s="50"/>
      <c r="V1584" s="230"/>
    </row>
    <row r="1585" spans="2:22" ht="15">
      <c r="B1585" s="50"/>
      <c r="V1585" s="230"/>
    </row>
    <row r="1586" spans="2:22" ht="15">
      <c r="B1586" s="50"/>
      <c r="V1586" s="230"/>
    </row>
    <row r="1587" spans="2:22" ht="15">
      <c r="B1587" s="50"/>
      <c r="V1587" s="230"/>
    </row>
    <row r="1588" spans="2:22" ht="15">
      <c r="B1588" s="50"/>
      <c r="V1588" s="230"/>
    </row>
    <row r="1589" spans="2:22" ht="15">
      <c r="B1589" s="50"/>
      <c r="V1589" s="230"/>
    </row>
    <row r="1590" spans="2:22" ht="15">
      <c r="B1590" s="50"/>
      <c r="V1590" s="230"/>
    </row>
    <row r="1591" spans="2:22" ht="15">
      <c r="B1591" s="50"/>
      <c r="V1591" s="230"/>
    </row>
    <row r="1592" spans="2:22" ht="15">
      <c r="B1592" s="50"/>
      <c r="V1592" s="230"/>
    </row>
    <row r="1593" spans="2:22" ht="15">
      <c r="B1593" s="50"/>
      <c r="V1593" s="230"/>
    </row>
    <row r="1594" spans="2:22" ht="15">
      <c r="B1594" s="50"/>
      <c r="V1594" s="230"/>
    </row>
    <row r="1595" spans="2:22" ht="15">
      <c r="B1595" s="50"/>
      <c r="V1595" s="230"/>
    </row>
    <row r="1596" spans="2:22" ht="15">
      <c r="B1596" s="50"/>
      <c r="V1596" s="230"/>
    </row>
    <row r="1597" spans="2:22" ht="15">
      <c r="B1597" s="50"/>
      <c r="V1597" s="230"/>
    </row>
    <row r="1598" spans="2:22" ht="15">
      <c r="B1598" s="50"/>
      <c r="V1598" s="230"/>
    </row>
    <row r="1599" spans="2:22" ht="15">
      <c r="B1599" s="50"/>
      <c r="V1599" s="230"/>
    </row>
    <row r="1600" spans="2:22" ht="15">
      <c r="B1600" s="50"/>
      <c r="V1600" s="230"/>
    </row>
    <row r="1601" spans="2:22" ht="15">
      <c r="B1601" s="50"/>
      <c r="V1601" s="230"/>
    </row>
    <row r="1602" spans="2:22" ht="15">
      <c r="B1602" s="50"/>
      <c r="V1602" s="230"/>
    </row>
    <row r="1603" spans="2:22" ht="15">
      <c r="B1603" s="50"/>
      <c r="V1603" s="230"/>
    </row>
    <row r="1604" spans="2:22" ht="15">
      <c r="B1604" s="50"/>
      <c r="V1604" s="230"/>
    </row>
    <row r="1605" spans="2:22" ht="15">
      <c r="B1605" s="50"/>
      <c r="V1605" s="230"/>
    </row>
    <row r="1606" spans="2:22" ht="15">
      <c r="B1606" s="50"/>
      <c r="V1606" s="230"/>
    </row>
    <row r="1607" spans="2:22" ht="15">
      <c r="B1607" s="50"/>
      <c r="V1607" s="230"/>
    </row>
    <row r="1608" spans="2:22" ht="15">
      <c r="B1608" s="50"/>
      <c r="V1608" s="230"/>
    </row>
    <row r="1609" spans="2:22" ht="15">
      <c r="B1609" s="50"/>
      <c r="V1609" s="230"/>
    </row>
    <row r="1610" spans="2:22" ht="15">
      <c r="B1610" s="50"/>
      <c r="V1610" s="230"/>
    </row>
    <row r="1611" spans="2:22" ht="15">
      <c r="B1611" s="50"/>
      <c r="V1611" s="230"/>
    </row>
    <row r="1612" spans="2:22" ht="15">
      <c r="B1612" s="50"/>
      <c r="V1612" s="230"/>
    </row>
    <row r="1613" spans="2:22" ht="15">
      <c r="B1613" s="50"/>
      <c r="V1613" s="230"/>
    </row>
    <row r="1614" spans="2:22" ht="15">
      <c r="B1614" s="50"/>
      <c r="V1614" s="230"/>
    </row>
    <row r="1615" spans="2:22" ht="15">
      <c r="B1615" s="50"/>
      <c r="V1615" s="230"/>
    </row>
    <row r="1616" spans="2:22" ht="15">
      <c r="B1616" s="50"/>
      <c r="V1616" s="230"/>
    </row>
    <row r="1617" spans="2:22" ht="15">
      <c r="B1617" s="50"/>
      <c r="V1617" s="230"/>
    </row>
    <row r="1618" spans="2:22" ht="15">
      <c r="B1618" s="50"/>
      <c r="V1618" s="230"/>
    </row>
    <row r="1619" spans="2:22" ht="15">
      <c r="B1619" s="50"/>
      <c r="V1619" s="230"/>
    </row>
    <row r="1620" spans="2:22" ht="15">
      <c r="B1620" s="50"/>
      <c r="V1620" s="230"/>
    </row>
    <row r="1621" spans="2:22" ht="15">
      <c r="B1621" s="50"/>
      <c r="V1621" s="230"/>
    </row>
    <row r="1622" spans="2:22" ht="15">
      <c r="B1622" s="50"/>
      <c r="V1622" s="230"/>
    </row>
    <row r="1623" spans="2:22" ht="15">
      <c r="B1623" s="50"/>
      <c r="V1623" s="230"/>
    </row>
    <row r="1624" spans="2:22" ht="15">
      <c r="B1624" s="50"/>
      <c r="V1624" s="230"/>
    </row>
    <row r="1625" spans="2:22" ht="15">
      <c r="B1625" s="50"/>
      <c r="V1625" s="230"/>
    </row>
    <row r="1626" spans="2:22" ht="15">
      <c r="B1626" s="50"/>
      <c r="V1626" s="230"/>
    </row>
    <row r="1627" spans="2:22" ht="15">
      <c r="B1627" s="50"/>
      <c r="V1627" s="230"/>
    </row>
    <row r="1628" spans="2:22" ht="15">
      <c r="B1628" s="50"/>
      <c r="V1628" s="230"/>
    </row>
    <row r="1629" spans="2:22" ht="15">
      <c r="B1629" s="50"/>
      <c r="V1629" s="230"/>
    </row>
    <row r="1630" spans="2:22" ht="15">
      <c r="B1630" s="50"/>
      <c r="V1630" s="230"/>
    </row>
    <row r="1631" spans="2:22" ht="15">
      <c r="B1631" s="50"/>
      <c r="V1631" s="230"/>
    </row>
    <row r="1632" spans="2:22" ht="15">
      <c r="B1632" s="50"/>
      <c r="V1632" s="230"/>
    </row>
    <row r="1633" spans="2:22" ht="15">
      <c r="B1633" s="50"/>
      <c r="V1633" s="230"/>
    </row>
    <row r="1634" spans="2:22" ht="15">
      <c r="B1634" s="50"/>
      <c r="V1634" s="230"/>
    </row>
    <row r="1635" spans="2:22" ht="15">
      <c r="B1635" s="50"/>
      <c r="V1635" s="230"/>
    </row>
    <row r="1636" spans="2:22" ht="15">
      <c r="B1636" s="50"/>
      <c r="V1636" s="230"/>
    </row>
    <row r="1637" spans="2:22" ht="15">
      <c r="B1637" s="50"/>
      <c r="V1637" s="230"/>
    </row>
    <row r="1638" spans="2:22" ht="15">
      <c r="B1638" s="50"/>
      <c r="V1638" s="230"/>
    </row>
    <row r="1639" spans="2:22" ht="15">
      <c r="B1639" s="50"/>
      <c r="V1639" s="230"/>
    </row>
    <row r="1640" spans="2:22" ht="15">
      <c r="B1640" s="50"/>
      <c r="V1640" s="230"/>
    </row>
    <row r="1641" spans="2:22" ht="15">
      <c r="B1641" s="50"/>
      <c r="V1641" s="230"/>
    </row>
    <row r="1642" spans="2:22" ht="15">
      <c r="B1642" s="50"/>
      <c r="V1642" s="230"/>
    </row>
    <row r="1643" spans="2:22" ht="15">
      <c r="B1643" s="50"/>
      <c r="V1643" s="230"/>
    </row>
    <row r="1644" spans="2:22" ht="15">
      <c r="B1644" s="50"/>
      <c r="V1644" s="230"/>
    </row>
    <row r="1645" spans="2:22" ht="15">
      <c r="B1645" s="50"/>
      <c r="V1645" s="230"/>
    </row>
    <row r="1646" spans="2:22" ht="15">
      <c r="B1646" s="50"/>
      <c r="V1646" s="230"/>
    </row>
    <row r="1647" spans="2:22" ht="15">
      <c r="B1647" s="50"/>
      <c r="V1647" s="230"/>
    </row>
    <row r="1648" spans="2:22" ht="15">
      <c r="B1648" s="50"/>
      <c r="V1648" s="230"/>
    </row>
    <row r="1649" spans="2:22" ht="15">
      <c r="B1649" s="50"/>
      <c r="V1649" s="230"/>
    </row>
    <row r="1650" spans="2:22" ht="15">
      <c r="B1650" s="50"/>
      <c r="V1650" s="230"/>
    </row>
    <row r="1651" spans="2:22" ht="15">
      <c r="B1651" s="50"/>
      <c r="V1651" s="230"/>
    </row>
    <row r="1652" spans="2:22" ht="15">
      <c r="B1652" s="50"/>
      <c r="V1652" s="230"/>
    </row>
    <row r="1653" spans="2:22" ht="15">
      <c r="B1653" s="50"/>
      <c r="V1653" s="230"/>
    </row>
    <row r="1654" spans="2:22" ht="15">
      <c r="B1654" s="50"/>
      <c r="V1654" s="230"/>
    </row>
    <row r="1655" spans="2:22" ht="15">
      <c r="B1655" s="50"/>
      <c r="V1655" s="230"/>
    </row>
    <row r="1656" spans="2:22" ht="15">
      <c r="B1656" s="50"/>
      <c r="V1656" s="230"/>
    </row>
    <row r="1657" spans="2:22" ht="15">
      <c r="B1657" s="50"/>
      <c r="V1657" s="230"/>
    </row>
    <row r="1658" spans="2:22" ht="15">
      <c r="B1658" s="50"/>
      <c r="V1658" s="230"/>
    </row>
    <row r="1659" spans="2:22" ht="15">
      <c r="B1659" s="50"/>
      <c r="V1659" s="230"/>
    </row>
    <row r="1660" spans="2:22" ht="15">
      <c r="B1660" s="50"/>
      <c r="V1660" s="230"/>
    </row>
    <row r="1661" spans="2:22" ht="15">
      <c r="B1661" s="50"/>
      <c r="V1661" s="230"/>
    </row>
    <row r="1662" spans="2:22" ht="15">
      <c r="B1662" s="50"/>
      <c r="V1662" s="230"/>
    </row>
    <row r="1663" spans="2:22" ht="15">
      <c r="B1663" s="50"/>
      <c r="V1663" s="230"/>
    </row>
    <row r="1664" spans="2:22" ht="15">
      <c r="B1664" s="50"/>
      <c r="V1664" s="230"/>
    </row>
    <row r="1665" spans="2:22" ht="15">
      <c r="B1665" s="50"/>
      <c r="V1665" s="230"/>
    </row>
    <row r="1666" spans="2:22" ht="15">
      <c r="B1666" s="50"/>
      <c r="V1666" s="230"/>
    </row>
    <row r="1667" spans="2:22" ht="15">
      <c r="B1667" s="50"/>
      <c r="V1667" s="230"/>
    </row>
    <row r="1668" spans="2:22" ht="15">
      <c r="B1668" s="50"/>
      <c r="V1668" s="230"/>
    </row>
    <row r="1669" spans="2:22" ht="15">
      <c r="B1669" s="50"/>
      <c r="V1669" s="230"/>
    </row>
    <row r="1670" spans="2:22" ht="15">
      <c r="B1670" s="50"/>
      <c r="V1670" s="230"/>
    </row>
    <row r="1671" spans="2:22" ht="15">
      <c r="B1671" s="50"/>
      <c r="V1671" s="230"/>
    </row>
    <row r="1672" spans="2:22" ht="15">
      <c r="B1672" s="50"/>
      <c r="V1672" s="230"/>
    </row>
    <row r="1673" spans="2:22" ht="15">
      <c r="B1673" s="50"/>
      <c r="V1673" s="230"/>
    </row>
    <row r="1674" spans="2:22" ht="15">
      <c r="B1674" s="50"/>
      <c r="V1674" s="230"/>
    </row>
    <row r="1675" spans="2:22" ht="15">
      <c r="B1675" s="50"/>
      <c r="V1675" s="230"/>
    </row>
    <row r="1676" spans="2:22" ht="15">
      <c r="B1676" s="50"/>
      <c r="V1676" s="230"/>
    </row>
    <row r="1677" spans="2:22" ht="15">
      <c r="B1677" s="50"/>
      <c r="V1677" s="230"/>
    </row>
    <row r="1678" spans="2:22" ht="15">
      <c r="B1678" s="50"/>
      <c r="V1678" s="230"/>
    </row>
    <row r="1679" spans="2:22" ht="15">
      <c r="B1679" s="50"/>
      <c r="V1679" s="230"/>
    </row>
    <row r="1680" spans="2:22" ht="15">
      <c r="B1680" s="50"/>
      <c r="V1680" s="230"/>
    </row>
    <row r="1681" spans="2:22" ht="15">
      <c r="B1681" s="50"/>
      <c r="V1681" s="230"/>
    </row>
    <row r="1682" spans="2:22" ht="15">
      <c r="B1682" s="50"/>
      <c r="V1682" s="230"/>
    </row>
    <row r="1683" spans="2:22" ht="15">
      <c r="B1683" s="50"/>
      <c r="V1683" s="230"/>
    </row>
    <row r="1684" spans="2:22" ht="15">
      <c r="B1684" s="50"/>
      <c r="V1684" s="230"/>
    </row>
    <row r="1685" spans="2:22" ht="15">
      <c r="B1685" s="50"/>
      <c r="V1685" s="230"/>
    </row>
    <row r="1686" spans="2:22" ht="15">
      <c r="B1686" s="50"/>
      <c r="V1686" s="230"/>
    </row>
    <row r="1687" spans="2:22" ht="15">
      <c r="B1687" s="50"/>
      <c r="V1687" s="230"/>
    </row>
    <row r="1688" spans="2:22" ht="15">
      <c r="B1688" s="50"/>
      <c r="V1688" s="230"/>
    </row>
    <row r="1689" spans="2:22" ht="15">
      <c r="B1689" s="50"/>
      <c r="V1689" s="230"/>
    </row>
    <row r="1690" spans="2:22" ht="15">
      <c r="B1690" s="50"/>
      <c r="V1690" s="230"/>
    </row>
    <row r="1691" spans="2:22" ht="15">
      <c r="B1691" s="50"/>
      <c r="V1691" s="230"/>
    </row>
    <row r="1692" spans="2:22" ht="15">
      <c r="B1692" s="50"/>
      <c r="V1692" s="230"/>
    </row>
    <row r="1693" spans="2:22" ht="15">
      <c r="B1693" s="50"/>
      <c r="V1693" s="230"/>
    </row>
    <row r="1694" spans="2:22" ht="15">
      <c r="B1694" s="50"/>
      <c r="V1694" s="230"/>
    </row>
    <row r="1695" spans="2:22" ht="15">
      <c r="B1695" s="50"/>
      <c r="V1695" s="230"/>
    </row>
    <row r="1696" spans="2:22" ht="15">
      <c r="B1696" s="50"/>
      <c r="V1696" s="230"/>
    </row>
    <row r="1697" spans="2:22" ht="15">
      <c r="B1697" s="50"/>
      <c r="V1697" s="230"/>
    </row>
    <row r="1698" spans="2:22" ht="15">
      <c r="B1698" s="50"/>
      <c r="V1698" s="230"/>
    </row>
    <row r="1699" spans="2:22" ht="15">
      <c r="B1699" s="50"/>
      <c r="V1699" s="230"/>
    </row>
    <row r="1700" spans="2:22" ht="15">
      <c r="B1700" s="50"/>
      <c r="V1700" s="230"/>
    </row>
    <row r="1701" spans="2:22" ht="15">
      <c r="B1701" s="50"/>
      <c r="V1701" s="230"/>
    </row>
    <row r="1702" spans="2:22" ht="15">
      <c r="B1702" s="50"/>
      <c r="V1702" s="230"/>
    </row>
    <row r="1703" spans="2:22" ht="15">
      <c r="B1703" s="50"/>
      <c r="V1703" s="230"/>
    </row>
    <row r="1704" spans="2:22" ht="15">
      <c r="B1704" s="50"/>
      <c r="V1704" s="230"/>
    </row>
    <row r="1705" spans="2:22" ht="15">
      <c r="B1705" s="50"/>
      <c r="V1705" s="230"/>
    </row>
    <row r="1706" spans="2:22" ht="15">
      <c r="B1706" s="50"/>
      <c r="V1706" s="230"/>
    </row>
    <row r="1707" spans="2:22" ht="15">
      <c r="B1707" s="50"/>
      <c r="V1707" s="230"/>
    </row>
    <row r="1708" spans="2:22" ht="15">
      <c r="B1708" s="50"/>
      <c r="V1708" s="230"/>
    </row>
    <row r="1709" spans="2:22" ht="15">
      <c r="B1709" s="50"/>
      <c r="V1709" s="230"/>
    </row>
    <row r="1710" spans="2:22" ht="15">
      <c r="B1710" s="50"/>
      <c r="V1710" s="230"/>
    </row>
    <row r="1711" spans="2:22" ht="15">
      <c r="B1711" s="50"/>
      <c r="V1711" s="230"/>
    </row>
    <row r="1712" spans="2:22" ht="15">
      <c r="B1712" s="50"/>
      <c r="V1712" s="230"/>
    </row>
    <row r="1713" spans="2:22" ht="15">
      <c r="B1713" s="50"/>
      <c r="V1713" s="230"/>
    </row>
    <row r="1714" spans="2:22" ht="15">
      <c r="B1714" s="50"/>
      <c r="V1714" s="230"/>
    </row>
    <row r="1715" spans="2:22" ht="15">
      <c r="B1715" s="50"/>
      <c r="V1715" s="230"/>
    </row>
    <row r="1716" spans="2:22" ht="15">
      <c r="B1716" s="50"/>
      <c r="V1716" s="230"/>
    </row>
    <row r="1717" spans="2:22" ht="15">
      <c r="B1717" s="50"/>
      <c r="V1717" s="230"/>
    </row>
    <row r="1718" spans="2:22" ht="15">
      <c r="B1718" s="50"/>
      <c r="V1718" s="230"/>
    </row>
    <row r="1719" spans="2:22" ht="15">
      <c r="B1719" s="50"/>
      <c r="V1719" s="230"/>
    </row>
    <row r="1720" spans="2:22" ht="15">
      <c r="B1720" s="50"/>
      <c r="V1720" s="230"/>
    </row>
    <row r="1721" spans="2:22" ht="15">
      <c r="B1721" s="50"/>
      <c r="V1721" s="230"/>
    </row>
    <row r="1722" spans="2:22" ht="15">
      <c r="B1722" s="50"/>
      <c r="V1722" s="230"/>
    </row>
    <row r="1723" spans="2:22" ht="15">
      <c r="B1723" s="50"/>
      <c r="V1723" s="230"/>
    </row>
    <row r="1724" spans="2:22" ht="15">
      <c r="B1724" s="50"/>
      <c r="V1724" s="230"/>
    </row>
    <row r="1725" spans="2:22" ht="15">
      <c r="B1725" s="50"/>
      <c r="V1725" s="230"/>
    </row>
    <row r="1726" spans="2:22" ht="15">
      <c r="B1726" s="50"/>
      <c r="V1726" s="230"/>
    </row>
    <row r="1727" spans="2:22" ht="15">
      <c r="B1727" s="50"/>
      <c r="V1727" s="230"/>
    </row>
    <row r="1728" spans="2:22" ht="15">
      <c r="B1728" s="50"/>
      <c r="V1728" s="230"/>
    </row>
    <row r="1729" spans="2:22" ht="15">
      <c r="B1729" s="50"/>
      <c r="V1729" s="230"/>
    </row>
    <row r="1730" spans="2:22" ht="15">
      <c r="B1730" s="50"/>
      <c r="V1730" s="230"/>
    </row>
    <row r="1731" spans="2:22" ht="15">
      <c r="B1731" s="50"/>
      <c r="V1731" s="230"/>
    </row>
    <row r="1732" spans="2:22" ht="15">
      <c r="B1732" s="50"/>
      <c r="V1732" s="230"/>
    </row>
    <row r="1733" spans="2:22" ht="15">
      <c r="B1733" s="50"/>
      <c r="V1733" s="230"/>
    </row>
    <row r="1734" spans="2:22" ht="15">
      <c r="B1734" s="50"/>
      <c r="V1734" s="230"/>
    </row>
    <row r="1735" spans="2:22" ht="15">
      <c r="B1735" s="50"/>
      <c r="V1735" s="230"/>
    </row>
    <row r="1736" spans="2:22" ht="15">
      <c r="B1736" s="50"/>
      <c r="V1736" s="230"/>
    </row>
    <row r="1737" spans="2:22" ht="15">
      <c r="B1737" s="50"/>
      <c r="V1737" s="230"/>
    </row>
    <row r="1738" spans="2:22" ht="15">
      <c r="B1738" s="50"/>
      <c r="V1738" s="230"/>
    </row>
    <row r="1739" spans="2:22" ht="15">
      <c r="B1739" s="50"/>
      <c r="V1739" s="230"/>
    </row>
    <row r="1740" spans="2:22" ht="15">
      <c r="B1740" s="50"/>
      <c r="V1740" s="230"/>
    </row>
    <row r="1741" spans="2:22" ht="15">
      <c r="B1741" s="50"/>
      <c r="V1741" s="230"/>
    </row>
    <row r="1742" spans="2:22" ht="15">
      <c r="B1742" s="50"/>
      <c r="V1742" s="230"/>
    </row>
    <row r="1743" spans="2:22" ht="15">
      <c r="B1743" s="50"/>
      <c r="V1743" s="230"/>
    </row>
    <row r="1744" spans="2:22" ht="15">
      <c r="B1744" s="50"/>
      <c r="V1744" s="230"/>
    </row>
    <row r="1745" spans="2:22" ht="15">
      <c r="B1745" s="50"/>
      <c r="V1745" s="230"/>
    </row>
    <row r="1746" spans="2:22" ht="15">
      <c r="B1746" s="50"/>
      <c r="V1746" s="230"/>
    </row>
    <row r="1747" spans="2:22" ht="15">
      <c r="B1747" s="50"/>
      <c r="V1747" s="230"/>
    </row>
    <row r="1748" spans="2:22" ht="15">
      <c r="B1748" s="50"/>
      <c r="V1748" s="230"/>
    </row>
    <row r="1749" spans="2:22" ht="15">
      <c r="B1749" s="50"/>
      <c r="V1749" s="230"/>
    </row>
    <row r="1750" spans="2:22" ht="15">
      <c r="B1750" s="50"/>
      <c r="V1750" s="230"/>
    </row>
    <row r="1751" spans="2:22" ht="15">
      <c r="B1751" s="50"/>
      <c r="V1751" s="230"/>
    </row>
    <row r="1752" spans="2:22" ht="15">
      <c r="B1752" s="50"/>
      <c r="V1752" s="230"/>
    </row>
    <row r="1753" spans="2:22" ht="15">
      <c r="B1753" s="50"/>
      <c r="V1753" s="230"/>
    </row>
    <row r="1754" spans="2:22" ht="15">
      <c r="B1754" s="50"/>
      <c r="V1754" s="230"/>
    </row>
    <row r="1755" spans="2:22" ht="15">
      <c r="B1755" s="50"/>
      <c r="V1755" s="230"/>
    </row>
    <row r="1756" spans="2:22" ht="15">
      <c r="B1756" s="50"/>
      <c r="V1756" s="230"/>
    </row>
    <row r="1757" spans="2:22" ht="15">
      <c r="B1757" s="50"/>
      <c r="V1757" s="230"/>
    </row>
    <row r="1758" spans="2:22" ht="15">
      <c r="B1758" s="50"/>
      <c r="V1758" s="230"/>
    </row>
    <row r="1759" spans="2:22" ht="15">
      <c r="B1759" s="50"/>
      <c r="V1759" s="230"/>
    </row>
    <row r="1760" spans="2:22" ht="15">
      <c r="B1760" s="50"/>
      <c r="V1760" s="230"/>
    </row>
    <row r="1761" spans="2:22" ht="15">
      <c r="B1761" s="50"/>
      <c r="V1761" s="230"/>
    </row>
    <row r="1762" spans="2:22" ht="15">
      <c r="B1762" s="50"/>
      <c r="V1762" s="230"/>
    </row>
    <row r="1763" spans="2:22" ht="15">
      <c r="B1763" s="50"/>
      <c r="V1763" s="230"/>
    </row>
    <row r="1764" spans="2:22" ht="15">
      <c r="B1764" s="50"/>
      <c r="V1764" s="230"/>
    </row>
    <row r="1765" spans="2:22" ht="15">
      <c r="B1765" s="50"/>
      <c r="V1765" s="230"/>
    </row>
    <row r="1766" spans="2:22" ht="15">
      <c r="B1766" s="50"/>
      <c r="V1766" s="230"/>
    </row>
    <row r="1767" spans="2:22" ht="15">
      <c r="B1767" s="50"/>
      <c r="V1767" s="230"/>
    </row>
    <row r="1768" spans="2:22" ht="15">
      <c r="B1768" s="50"/>
      <c r="V1768" s="230"/>
    </row>
    <row r="1769" spans="2:22" ht="15">
      <c r="B1769" s="50"/>
      <c r="V1769" s="230"/>
    </row>
    <row r="1770" spans="2:22" ht="15">
      <c r="B1770" s="50"/>
      <c r="V1770" s="230"/>
    </row>
    <row r="1771" spans="2:22" ht="15">
      <c r="B1771" s="50"/>
      <c r="V1771" s="230"/>
    </row>
    <row r="1772" spans="2:22" ht="15">
      <c r="B1772" s="50"/>
      <c r="V1772" s="230"/>
    </row>
    <row r="1773" spans="2:22" ht="15">
      <c r="B1773" s="50"/>
      <c r="V1773" s="230"/>
    </row>
    <row r="1774" spans="2:22" ht="15">
      <c r="B1774" s="50"/>
      <c r="V1774" s="230"/>
    </row>
    <row r="1775" spans="2:22" ht="15">
      <c r="B1775" s="50"/>
      <c r="V1775" s="230"/>
    </row>
    <row r="1776" spans="2:22" ht="15">
      <c r="B1776" s="50"/>
      <c r="V1776" s="230"/>
    </row>
    <row r="1777" spans="2:22" ht="15">
      <c r="B1777" s="50"/>
      <c r="V1777" s="230"/>
    </row>
    <row r="1778" spans="2:22" ht="15">
      <c r="B1778" s="50"/>
      <c r="V1778" s="230"/>
    </row>
    <row r="1779" spans="2:22" ht="15">
      <c r="B1779" s="50"/>
      <c r="V1779" s="230"/>
    </row>
    <row r="1780" spans="2:22" ht="15">
      <c r="B1780" s="50"/>
      <c r="V1780" s="230"/>
    </row>
    <row r="1781" spans="2:22" ht="15">
      <c r="B1781" s="50"/>
      <c r="V1781" s="230"/>
    </row>
    <row r="1782" spans="2:22" ht="15">
      <c r="B1782" s="50"/>
      <c r="V1782" s="230"/>
    </row>
    <row r="1783" spans="2:22" ht="15">
      <c r="B1783" s="50"/>
      <c r="V1783" s="230"/>
    </row>
    <row r="1784" spans="2:22" ht="15">
      <c r="B1784" s="50"/>
      <c r="V1784" s="230"/>
    </row>
    <row r="1785" spans="2:22" ht="15">
      <c r="B1785" s="50"/>
      <c r="V1785" s="230"/>
    </row>
    <row r="1786" spans="2:22" ht="15">
      <c r="B1786" s="50"/>
      <c r="V1786" s="230"/>
    </row>
    <row r="1787" spans="2:22" ht="15">
      <c r="B1787" s="50"/>
      <c r="V1787" s="230"/>
    </row>
    <row r="1788" spans="2:22" ht="15">
      <c r="B1788" s="50"/>
      <c r="V1788" s="230"/>
    </row>
    <row r="1789" spans="2:22" ht="15">
      <c r="B1789" s="50"/>
      <c r="V1789" s="230"/>
    </row>
    <row r="1790" spans="2:22" ht="15">
      <c r="B1790" s="50"/>
      <c r="V1790" s="230"/>
    </row>
    <row r="1791" spans="2:22" ht="15">
      <c r="B1791" s="50"/>
      <c r="V1791" s="230"/>
    </row>
    <row r="1792" spans="2:22" ht="15">
      <c r="B1792" s="50"/>
      <c r="V1792" s="230"/>
    </row>
    <row r="1793" spans="2:22" ht="15">
      <c r="B1793" s="50"/>
      <c r="V1793" s="230"/>
    </row>
    <row r="1794" spans="2:22" ht="15">
      <c r="B1794" s="50"/>
      <c r="V1794" s="230"/>
    </row>
    <row r="1795" spans="2:22" ht="15">
      <c r="B1795" s="50"/>
      <c r="V1795" s="230"/>
    </row>
    <row r="1796" spans="2:22" ht="15">
      <c r="B1796" s="50"/>
      <c r="V1796" s="230"/>
    </row>
    <row r="1797" spans="2:22" ht="15">
      <c r="B1797" s="50"/>
      <c r="V1797" s="230"/>
    </row>
    <row r="1798" spans="2:22" ht="15">
      <c r="B1798" s="50"/>
      <c r="V1798" s="230"/>
    </row>
    <row r="1799" spans="2:22" ht="15">
      <c r="B1799" s="50"/>
      <c r="V1799" s="230"/>
    </row>
    <row r="1800" spans="2:22" ht="15">
      <c r="B1800" s="50"/>
      <c r="V1800" s="230"/>
    </row>
    <row r="1801" spans="2:22" ht="15">
      <c r="B1801" s="50"/>
      <c r="V1801" s="230"/>
    </row>
    <row r="1802" spans="2:22" ht="15">
      <c r="B1802" s="50"/>
      <c r="V1802" s="230"/>
    </row>
    <row r="1803" spans="2:22" ht="15">
      <c r="B1803" s="50"/>
      <c r="V1803" s="230"/>
    </row>
    <row r="1804" spans="2:22" ht="15">
      <c r="B1804" s="50"/>
      <c r="V1804" s="230"/>
    </row>
    <row r="1805" spans="2:22" ht="15">
      <c r="B1805" s="50"/>
      <c r="V1805" s="230"/>
    </row>
    <row r="1806" spans="2:22" ht="15">
      <c r="B1806" s="50"/>
      <c r="V1806" s="230"/>
    </row>
    <row r="1807" spans="2:22" ht="15">
      <c r="B1807" s="50"/>
      <c r="V1807" s="230"/>
    </row>
    <row r="1808" spans="2:22" ht="15">
      <c r="B1808" s="50"/>
      <c r="V1808" s="230"/>
    </row>
    <row r="1809" spans="2:22" ht="15">
      <c r="B1809" s="50"/>
      <c r="V1809" s="230"/>
    </row>
    <row r="1810" spans="2:22" ht="15">
      <c r="B1810" s="50"/>
      <c r="V1810" s="230"/>
    </row>
    <row r="1811" spans="2:22" ht="15">
      <c r="B1811" s="50"/>
      <c r="V1811" s="230"/>
    </row>
    <row r="1812" spans="2:22" ht="15">
      <c r="B1812" s="50"/>
      <c r="V1812" s="230"/>
    </row>
    <row r="1813" spans="2:22" ht="15">
      <c r="B1813" s="50"/>
      <c r="V1813" s="230"/>
    </row>
    <row r="1814" spans="2:22" ht="15">
      <c r="B1814" s="50"/>
      <c r="V1814" s="230"/>
    </row>
    <row r="1815" spans="2:22" ht="15">
      <c r="B1815" s="50"/>
      <c r="V1815" s="230"/>
    </row>
    <row r="1816" spans="2:22" ht="15">
      <c r="B1816" s="50"/>
      <c r="V1816" s="230"/>
    </row>
    <row r="1817" spans="2:22" ht="15">
      <c r="B1817" s="50"/>
      <c r="V1817" s="230"/>
    </row>
    <row r="1818" spans="2:22" ht="15">
      <c r="B1818" s="50"/>
      <c r="V1818" s="230"/>
    </row>
    <row r="1819" spans="2:22" ht="15">
      <c r="B1819" s="50"/>
      <c r="V1819" s="230"/>
    </row>
    <row r="1820" spans="2:22" ht="15">
      <c r="B1820" s="50"/>
      <c r="V1820" s="230"/>
    </row>
    <row r="1821" spans="2:22" ht="15">
      <c r="B1821" s="50"/>
      <c r="V1821" s="230"/>
    </row>
    <row r="1822" spans="2:22" ht="15">
      <c r="B1822" s="50"/>
      <c r="V1822" s="230"/>
    </row>
    <row r="1823" spans="2:22" ht="15">
      <c r="B1823" s="50"/>
      <c r="V1823" s="230"/>
    </row>
    <row r="1824" spans="2:22" ht="15">
      <c r="B1824" s="50"/>
      <c r="V1824" s="230"/>
    </row>
    <row r="1825" spans="2:22" ht="15">
      <c r="B1825" s="50"/>
      <c r="V1825" s="230"/>
    </row>
    <row r="1826" spans="2:22" ht="15">
      <c r="B1826" s="50"/>
      <c r="V1826" s="230"/>
    </row>
    <row r="1827" spans="2:22" ht="15">
      <c r="B1827" s="50"/>
      <c r="V1827" s="230"/>
    </row>
    <row r="1828" spans="2:22" ht="15">
      <c r="B1828" s="50"/>
      <c r="V1828" s="230"/>
    </row>
    <row r="1829" spans="2:22" ht="15">
      <c r="B1829" s="50"/>
      <c r="V1829" s="230"/>
    </row>
    <row r="1830" spans="2:22" ht="15">
      <c r="B1830" s="50"/>
      <c r="V1830" s="230"/>
    </row>
    <row r="1831" spans="2:22" ht="15">
      <c r="B1831" s="50"/>
      <c r="V1831" s="230"/>
    </row>
    <row r="1832" spans="2:22" ht="15">
      <c r="B1832" s="50"/>
      <c r="V1832" s="230"/>
    </row>
    <row r="1833" spans="2:22" ht="15">
      <c r="B1833" s="50"/>
      <c r="V1833" s="230"/>
    </row>
    <row r="1834" spans="2:22" ht="15">
      <c r="B1834" s="50"/>
      <c r="V1834" s="230"/>
    </row>
    <row r="1835" spans="2:22" ht="15">
      <c r="B1835" s="50"/>
      <c r="V1835" s="230"/>
    </row>
    <row r="1836" spans="2:22" ht="15">
      <c r="B1836" s="50"/>
      <c r="V1836" s="230"/>
    </row>
    <row r="1837" spans="2:22" ht="15">
      <c r="B1837" s="50"/>
      <c r="V1837" s="230"/>
    </row>
    <row r="1838" spans="2:22" ht="15">
      <c r="B1838" s="50"/>
      <c r="V1838" s="230"/>
    </row>
    <row r="1839" spans="2:22" ht="15">
      <c r="B1839" s="50"/>
      <c r="V1839" s="230"/>
    </row>
    <row r="1840" spans="2:22" ht="15">
      <c r="B1840" s="50"/>
      <c r="V1840" s="230"/>
    </row>
    <row r="1841" spans="2:22" ht="15">
      <c r="B1841" s="50"/>
      <c r="V1841" s="230"/>
    </row>
    <row r="1842" spans="2:22" ht="15">
      <c r="B1842" s="50"/>
      <c r="V1842" s="230"/>
    </row>
    <row r="1843" spans="2:22" ht="15">
      <c r="B1843" s="50"/>
      <c r="V1843" s="230"/>
    </row>
    <row r="1844" spans="2:22" ht="15">
      <c r="B1844" s="50"/>
      <c r="V1844" s="230"/>
    </row>
    <row r="1845" spans="2:22" ht="15">
      <c r="B1845" s="50"/>
      <c r="V1845" s="230"/>
    </row>
    <row r="1846" spans="2:22" ht="15">
      <c r="B1846" s="50"/>
      <c r="V1846" s="230"/>
    </row>
    <row r="1847" spans="2:22" ht="15">
      <c r="B1847" s="50"/>
      <c r="V1847" s="230"/>
    </row>
    <row r="1848" spans="2:22" ht="15">
      <c r="B1848" s="50"/>
      <c r="V1848" s="230"/>
    </row>
    <row r="1849" spans="2:22" ht="15">
      <c r="B1849" s="50"/>
      <c r="V1849" s="230"/>
    </row>
    <row r="1850" spans="2:22" ht="15">
      <c r="B1850" s="50"/>
      <c r="V1850" s="230"/>
    </row>
    <row r="1851" spans="2:22" ht="15">
      <c r="B1851" s="50"/>
      <c r="V1851" s="230"/>
    </row>
    <row r="1852" spans="2:22" ht="15">
      <c r="B1852" s="50"/>
      <c r="V1852" s="230"/>
    </row>
    <row r="1853" spans="2:22" ht="15">
      <c r="B1853" s="50"/>
      <c r="V1853" s="230"/>
    </row>
    <row r="1854" spans="2:22" ht="15">
      <c r="B1854" s="50"/>
      <c r="V1854" s="230"/>
    </row>
    <row r="1855" spans="2:22" ht="15">
      <c r="B1855" s="50"/>
      <c r="V1855" s="230"/>
    </row>
    <row r="1856" spans="2:22" ht="15">
      <c r="B1856" s="50"/>
      <c r="V1856" s="230"/>
    </row>
    <row r="1857" spans="2:22" ht="15">
      <c r="B1857" s="50"/>
      <c r="V1857" s="230"/>
    </row>
    <row r="1858" spans="2:22" ht="15">
      <c r="B1858" s="50"/>
      <c r="V1858" s="230"/>
    </row>
    <row r="1859" spans="2:22" ht="15">
      <c r="B1859" s="50"/>
      <c r="V1859" s="230"/>
    </row>
    <row r="1860" spans="2:22" ht="15">
      <c r="B1860" s="50"/>
      <c r="V1860" s="230"/>
    </row>
    <row r="1861" spans="2:22" ht="15">
      <c r="B1861" s="50"/>
      <c r="V1861" s="230"/>
    </row>
    <row r="1862" spans="2:22" ht="15">
      <c r="B1862" s="50"/>
      <c r="V1862" s="230"/>
    </row>
    <row r="1863" spans="2:22" ht="15">
      <c r="B1863" s="50"/>
      <c r="V1863" s="230"/>
    </row>
    <row r="1864" spans="2:22" ht="15">
      <c r="B1864" s="50"/>
      <c r="V1864" s="230"/>
    </row>
    <row r="1865" spans="2:22" ht="15">
      <c r="B1865" s="50"/>
      <c r="V1865" s="230"/>
    </row>
    <row r="1866" spans="2:22" ht="15">
      <c r="B1866" s="50"/>
      <c r="V1866" s="230"/>
    </row>
    <row r="1867" spans="2:22" ht="15">
      <c r="B1867" s="50"/>
      <c r="V1867" s="230"/>
    </row>
    <row r="1868" spans="2:22" ht="15">
      <c r="B1868" s="50"/>
      <c r="V1868" s="230"/>
    </row>
    <row r="1869" spans="2:22" ht="15">
      <c r="B1869" s="50"/>
      <c r="V1869" s="230"/>
    </row>
    <row r="1870" spans="2:22" ht="15">
      <c r="B1870" s="50"/>
      <c r="V1870" s="230"/>
    </row>
    <row r="1871" spans="2:22" ht="15">
      <c r="B1871" s="50"/>
      <c r="V1871" s="230"/>
    </row>
    <row r="1872" spans="2:22" ht="15">
      <c r="B1872" s="50"/>
      <c r="V1872" s="230"/>
    </row>
    <row r="1873" spans="2:22" ht="15">
      <c r="B1873" s="50"/>
      <c r="V1873" s="230"/>
    </row>
    <row r="1874" spans="2:22" ht="15">
      <c r="B1874" s="50"/>
      <c r="V1874" s="230"/>
    </row>
    <row r="1875" spans="2:22" ht="15">
      <c r="B1875" s="50"/>
      <c r="V1875" s="230"/>
    </row>
    <row r="1876" spans="2:22" ht="15">
      <c r="B1876" s="50"/>
      <c r="V1876" s="230"/>
    </row>
    <row r="1877" spans="2:22" ht="15">
      <c r="B1877" s="50"/>
      <c r="V1877" s="230"/>
    </row>
    <row r="1878" spans="2:22" ht="15">
      <c r="B1878" s="50"/>
      <c r="V1878" s="230"/>
    </row>
    <row r="1879" spans="2:22" ht="15">
      <c r="B1879" s="50"/>
      <c r="V1879" s="230"/>
    </row>
    <row r="1880" spans="2:22" ht="15">
      <c r="B1880" s="50"/>
      <c r="V1880" s="230"/>
    </row>
    <row r="1881" spans="2:22" ht="15">
      <c r="B1881" s="50"/>
      <c r="V1881" s="230"/>
    </row>
    <row r="1882" spans="2:22" ht="15">
      <c r="B1882" s="50"/>
      <c r="V1882" s="230"/>
    </row>
    <row r="1883" spans="2:22" ht="15">
      <c r="B1883" s="50"/>
      <c r="V1883" s="230"/>
    </row>
    <row r="1884" spans="2:22" ht="15">
      <c r="B1884" s="50"/>
      <c r="V1884" s="230"/>
    </row>
    <row r="1885" spans="2:22" ht="15">
      <c r="B1885" s="50"/>
      <c r="V1885" s="230"/>
    </row>
    <row r="1886" spans="2:22" ht="15">
      <c r="B1886" s="50"/>
      <c r="V1886" s="230"/>
    </row>
    <row r="1887" spans="2:22" ht="15">
      <c r="B1887" s="50"/>
      <c r="V1887" s="230"/>
    </row>
    <row r="1888" spans="2:22" ht="15">
      <c r="B1888" s="50"/>
      <c r="V1888" s="230"/>
    </row>
    <row r="1889" spans="2:22" ht="15">
      <c r="B1889" s="50"/>
      <c r="V1889" s="230"/>
    </row>
    <row r="1890" spans="2:22" ht="15">
      <c r="B1890" s="50"/>
      <c r="V1890" s="230"/>
    </row>
    <row r="1891" spans="2:22" ht="15">
      <c r="B1891" s="50"/>
      <c r="V1891" s="230"/>
    </row>
    <row r="1892" spans="2:22" ht="15">
      <c r="B1892" s="50"/>
      <c r="V1892" s="230"/>
    </row>
    <row r="1893" spans="2:22" ht="15">
      <c r="B1893" s="50"/>
      <c r="V1893" s="230"/>
    </row>
    <row r="1894" spans="2:22" ht="15">
      <c r="B1894" s="50"/>
      <c r="V1894" s="230"/>
    </row>
    <row r="1895" spans="2:22" ht="15">
      <c r="B1895" s="50"/>
      <c r="V1895" s="230"/>
    </row>
    <row r="1896" spans="2:22" ht="15">
      <c r="B1896" s="50"/>
      <c r="V1896" s="230"/>
    </row>
    <row r="1897" spans="2:22" ht="15">
      <c r="B1897" s="50"/>
      <c r="V1897" s="230"/>
    </row>
    <row r="1898" spans="2:22" ht="15">
      <c r="B1898" s="50"/>
      <c r="V1898" s="230"/>
    </row>
    <row r="1899" spans="2:22" ht="15">
      <c r="B1899" s="50"/>
      <c r="V1899" s="230"/>
    </row>
    <row r="1900" spans="2:22" ht="15">
      <c r="B1900" s="50"/>
      <c r="V1900" s="230"/>
    </row>
    <row r="1901" spans="2:22" ht="15">
      <c r="B1901" s="50"/>
      <c r="V1901" s="230"/>
    </row>
    <row r="1902" spans="2:22" ht="15">
      <c r="B1902" s="50"/>
      <c r="V1902" s="230"/>
    </row>
    <row r="1903" spans="2:22" ht="15">
      <c r="B1903" s="50"/>
      <c r="V1903" s="230"/>
    </row>
    <row r="1904" spans="2:22" ht="15">
      <c r="B1904" s="50"/>
      <c r="V1904" s="230"/>
    </row>
    <row r="1905" spans="2:22" ht="15">
      <c r="B1905" s="50"/>
      <c r="V1905" s="230"/>
    </row>
    <row r="1906" spans="2:22" ht="15">
      <c r="B1906" s="50"/>
      <c r="V1906" s="230"/>
    </row>
    <row r="1907" spans="2:22" ht="15">
      <c r="B1907" s="50"/>
      <c r="V1907" s="230"/>
    </row>
    <row r="1908" spans="2:22" ht="15">
      <c r="B1908" s="50"/>
      <c r="V1908" s="230"/>
    </row>
    <row r="1909" spans="2:22" ht="15">
      <c r="B1909" s="50"/>
      <c r="V1909" s="230"/>
    </row>
    <row r="1910" spans="2:22" ht="15">
      <c r="B1910" s="50"/>
      <c r="V1910" s="230"/>
    </row>
    <row r="1911" spans="2:22" ht="15">
      <c r="B1911" s="50"/>
      <c r="V1911" s="230"/>
    </row>
    <row r="1912" spans="2:22" ht="15">
      <c r="B1912" s="50"/>
      <c r="V1912" s="230"/>
    </row>
    <row r="1913" spans="2:22" ht="15">
      <c r="B1913" s="50"/>
      <c r="V1913" s="230"/>
    </row>
    <row r="1914" spans="2:22" ht="15">
      <c r="B1914" s="50"/>
      <c r="V1914" s="230"/>
    </row>
    <row r="1915" spans="2:22" ht="15">
      <c r="B1915" s="50"/>
      <c r="V1915" s="230"/>
    </row>
    <row r="1916" spans="2:22" ht="15">
      <c r="B1916" s="50"/>
      <c r="V1916" s="230"/>
    </row>
    <row r="1917" spans="2:22" ht="15">
      <c r="B1917" s="50"/>
      <c r="V1917" s="230"/>
    </row>
    <row r="1918" spans="2:22" ht="15">
      <c r="B1918" s="50"/>
      <c r="V1918" s="230"/>
    </row>
    <row r="1919" spans="2:22" ht="15">
      <c r="B1919" s="50"/>
      <c r="V1919" s="230"/>
    </row>
    <row r="1920" spans="2:22" ht="15">
      <c r="B1920" s="50"/>
      <c r="V1920" s="230"/>
    </row>
    <row r="1921" spans="2:22" ht="15">
      <c r="B1921" s="50"/>
      <c r="V1921" s="230"/>
    </row>
    <row r="1922" spans="2:22" ht="15">
      <c r="B1922" s="50"/>
      <c r="V1922" s="230"/>
    </row>
    <row r="1923" spans="2:22" ht="15">
      <c r="B1923" s="50"/>
      <c r="V1923" s="230"/>
    </row>
    <row r="1924" spans="2:22" ht="15">
      <c r="B1924" s="50"/>
      <c r="V1924" s="230"/>
    </row>
    <row r="1925" spans="2:22" ht="15">
      <c r="B1925" s="50"/>
      <c r="V1925" s="230"/>
    </row>
    <row r="1926" spans="2:22" ht="15">
      <c r="B1926" s="50"/>
      <c r="V1926" s="230"/>
    </row>
    <row r="1927" spans="2:22" ht="15">
      <c r="B1927" s="50"/>
      <c r="V1927" s="230"/>
    </row>
    <row r="1928" spans="2:22" ht="15">
      <c r="B1928" s="50"/>
      <c r="V1928" s="230"/>
    </row>
    <row r="1929" spans="2:22" ht="15">
      <c r="B1929" s="50"/>
      <c r="V1929" s="230"/>
    </row>
    <row r="1930" spans="2:22" ht="15">
      <c r="B1930" s="50"/>
      <c r="V1930" s="230"/>
    </row>
    <row r="1931" spans="2:22" ht="15">
      <c r="B1931" s="50"/>
      <c r="V1931" s="230"/>
    </row>
    <row r="1932" spans="2:22" ht="15">
      <c r="B1932" s="50"/>
      <c r="V1932" s="230"/>
    </row>
    <row r="1933" spans="2:22" ht="15">
      <c r="B1933" s="50"/>
      <c r="V1933" s="230"/>
    </row>
    <row r="1934" spans="2:22" ht="15">
      <c r="B1934" s="50"/>
      <c r="V1934" s="230"/>
    </row>
    <row r="1935" spans="2:22" ht="15">
      <c r="B1935" s="50"/>
      <c r="V1935" s="230"/>
    </row>
    <row r="1936" spans="2:22" ht="15">
      <c r="B1936" s="50"/>
      <c r="V1936" s="230"/>
    </row>
    <row r="1937" spans="2:22" ht="15">
      <c r="B1937" s="50"/>
      <c r="V1937" s="230"/>
    </row>
    <row r="1938" spans="2:22" ht="15">
      <c r="B1938" s="50"/>
      <c r="V1938" s="230"/>
    </row>
    <row r="1939" spans="2:22" ht="15">
      <c r="B1939" s="50"/>
      <c r="V1939" s="230"/>
    </row>
    <row r="1940" spans="2:22" ht="15">
      <c r="B1940" s="50"/>
      <c r="V1940" s="230"/>
    </row>
    <row r="1941" spans="2:22" ht="15">
      <c r="B1941" s="50"/>
      <c r="V1941" s="230"/>
    </row>
    <row r="1942" spans="2:22" ht="15">
      <c r="B1942" s="50"/>
      <c r="V1942" s="230"/>
    </row>
    <row r="1943" spans="2:22" ht="15">
      <c r="B1943" s="50"/>
      <c r="V1943" s="23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ht="15">
      <c r="B1965" s="50"/>
    </row>
    <row r="1966" ht="15">
      <c r="B1966" s="50"/>
    </row>
    <row r="1967" ht="15">
      <c r="B1967" s="50"/>
    </row>
    <row r="1968" ht="15">
      <c r="B1968" s="50"/>
    </row>
    <row r="1969" ht="15">
      <c r="B1969" s="50"/>
    </row>
    <row r="1970" ht="15">
      <c r="B1970" s="50"/>
    </row>
    <row r="1971" ht="15">
      <c r="B1971" s="5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ht="15">
      <c r="B2629" s="50"/>
    </row>
    <row r="2630" ht="15">
      <c r="B2630" s="50"/>
    </row>
    <row r="2631" ht="15">
      <c r="B2631" s="50"/>
    </row>
    <row r="2632" ht="15">
      <c r="B2632" s="50"/>
    </row>
    <row r="2633" ht="15">
      <c r="B2633" s="50"/>
    </row>
    <row r="2634" ht="15">
      <c r="B2634" s="50"/>
    </row>
    <row r="2635" ht="15">
      <c r="B2635" s="50"/>
    </row>
    <row r="2636" ht="15">
      <c r="B2636" s="5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</sheetData>
  <mergeCells count="4">
    <mergeCell ref="S5:S6"/>
    <mergeCell ref="V5:V6"/>
    <mergeCell ref="W5:W6"/>
    <mergeCell ref="A5:B5"/>
  </mergeCells>
  <conditionalFormatting sqref="N7:O50">
    <cfRule type="cellIs" priority="1" dxfId="0" operator="lessThan" stopIfTrue="1">
      <formula>150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360" verticalDpi="360" orientation="landscape" paperSize="8" scale="45" r:id="rId1"/>
  <headerFooter alignWithMargins="0">
    <oddHeader>&amp;L&amp;14Regione Toscana
Dir. Gen.le P.T.A.
Settore - Servizio Sismico Regionale&amp;R&amp;14INDAGINI  
Tab. 3</oddHeader>
    <oddFooter>&amp;L&amp;14&amp;F&amp;A&amp;R&amp;14&amp;D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4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4" width="4.57421875" style="0" customWidth="1"/>
    <col min="5" max="5" width="5.140625" style="0" customWidth="1"/>
    <col min="6" max="6" width="6.140625" style="0" customWidth="1"/>
    <col min="7" max="20" width="5.57421875" style="0" customWidth="1"/>
    <col min="21" max="33" width="5.140625" style="0" customWidth="1"/>
    <col min="34" max="34" width="5.57421875" style="0" customWidth="1"/>
    <col min="35" max="40" width="5.140625" style="0" customWidth="1"/>
    <col min="41" max="41" width="4.57421875" style="0" customWidth="1"/>
    <col min="42" max="42" width="5.140625" style="0" customWidth="1"/>
    <col min="43" max="43" width="4.57421875" style="0" customWidth="1"/>
    <col min="44" max="46" width="5.140625" style="0" customWidth="1"/>
  </cols>
  <sheetData>
    <row r="1" spans="1:4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ht="12.75">
      <c r="A2" t="s">
        <v>44</v>
      </c>
      <c r="B2" t="s">
        <v>44</v>
      </c>
      <c r="C2" t="s">
        <v>45</v>
      </c>
      <c r="D2" t="s">
        <v>45</v>
      </c>
      <c r="E2" t="s">
        <v>46</v>
      </c>
      <c r="F2" t="s">
        <v>46</v>
      </c>
      <c r="G2" t="s">
        <v>47</v>
      </c>
      <c r="H2" t="s">
        <v>47</v>
      </c>
      <c r="I2" t="s">
        <v>48</v>
      </c>
      <c r="J2" t="s">
        <v>48</v>
      </c>
      <c r="K2" t="s">
        <v>49</v>
      </c>
      <c r="L2" t="s">
        <v>49</v>
      </c>
      <c r="M2" t="s">
        <v>50</v>
      </c>
      <c r="N2" t="s">
        <v>50</v>
      </c>
      <c r="O2" t="s">
        <v>51</v>
      </c>
      <c r="P2" t="s">
        <v>51</v>
      </c>
      <c r="Q2" t="s">
        <v>52</v>
      </c>
      <c r="R2" t="s">
        <v>52</v>
      </c>
      <c r="S2" t="s">
        <v>53</v>
      </c>
      <c r="T2" t="s">
        <v>53</v>
      </c>
      <c r="U2" t="s">
        <v>54</v>
      </c>
      <c r="V2" t="s">
        <v>54</v>
      </c>
      <c r="W2" t="s">
        <v>55</v>
      </c>
      <c r="X2" t="s">
        <v>55</v>
      </c>
      <c r="Y2" t="s">
        <v>56</v>
      </c>
      <c r="Z2" t="s">
        <v>56</v>
      </c>
      <c r="AA2" t="s">
        <v>57</v>
      </c>
      <c r="AB2" t="s">
        <v>57</v>
      </c>
      <c r="AC2" t="s">
        <v>58</v>
      </c>
      <c r="AD2" t="s">
        <v>58</v>
      </c>
      <c r="AE2" t="s">
        <v>59</v>
      </c>
      <c r="AF2" t="s">
        <v>59</v>
      </c>
      <c r="AG2" t="s">
        <v>60</v>
      </c>
      <c r="AH2" t="s">
        <v>60</v>
      </c>
      <c r="AI2" t="s">
        <v>61</v>
      </c>
      <c r="AJ2" t="s">
        <v>61</v>
      </c>
      <c r="AK2" t="s">
        <v>62</v>
      </c>
      <c r="AL2" t="s">
        <v>62</v>
      </c>
      <c r="AM2" t="s">
        <v>63</v>
      </c>
      <c r="AN2" t="s">
        <v>63</v>
      </c>
      <c r="AO2" t="s">
        <v>64</v>
      </c>
      <c r="AP2" t="s">
        <v>64</v>
      </c>
      <c r="AQ2" t="s">
        <v>65</v>
      </c>
      <c r="AR2" t="s">
        <v>65</v>
      </c>
    </row>
    <row r="3" spans="1:44" ht="12.75">
      <c r="A3" t="s">
        <v>66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78</v>
      </c>
      <c r="N3" t="s">
        <v>79</v>
      </c>
      <c r="O3" t="s">
        <v>80</v>
      </c>
      <c r="P3" t="s">
        <v>81</v>
      </c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96</v>
      </c>
      <c r="AF3" t="s">
        <v>97</v>
      </c>
      <c r="AG3" t="s">
        <v>98</v>
      </c>
      <c r="AH3" t="s">
        <v>99</v>
      </c>
      <c r="AI3" t="s">
        <v>100</v>
      </c>
      <c r="AJ3" t="s">
        <v>101</v>
      </c>
      <c r="AK3" t="s">
        <v>102</v>
      </c>
      <c r="AL3" t="s">
        <v>103</v>
      </c>
      <c r="AM3" t="s">
        <v>104</v>
      </c>
      <c r="AN3" t="s">
        <v>105</v>
      </c>
      <c r="AO3" t="s">
        <v>106</v>
      </c>
      <c r="AP3" t="s">
        <v>107</v>
      </c>
      <c r="AQ3" t="s">
        <v>108</v>
      </c>
      <c r="AR3" t="s">
        <v>109</v>
      </c>
    </row>
    <row r="4" spans="1:44" ht="12.75">
      <c r="A4" t="s">
        <v>110</v>
      </c>
      <c r="B4" t="s">
        <v>111</v>
      </c>
      <c r="C4" t="s">
        <v>112</v>
      </c>
      <c r="D4" t="s">
        <v>113</v>
      </c>
      <c r="E4" t="s">
        <v>114</v>
      </c>
      <c r="F4" t="s">
        <v>115</v>
      </c>
      <c r="G4" t="s">
        <v>116</v>
      </c>
      <c r="H4" t="s">
        <v>117</v>
      </c>
      <c r="I4" t="s">
        <v>118</v>
      </c>
      <c r="J4" t="s">
        <v>119</v>
      </c>
      <c r="K4" t="s">
        <v>120</v>
      </c>
      <c r="L4" t="s">
        <v>121</v>
      </c>
      <c r="M4" t="s">
        <v>122</v>
      </c>
      <c r="N4" t="s">
        <v>123</v>
      </c>
      <c r="O4" t="s">
        <v>124</v>
      </c>
      <c r="P4" t="s">
        <v>125</v>
      </c>
      <c r="Q4" t="s">
        <v>126</v>
      </c>
      <c r="R4" t="s">
        <v>127</v>
      </c>
      <c r="S4" t="s">
        <v>128</v>
      </c>
      <c r="T4" t="s">
        <v>129</v>
      </c>
      <c r="U4" t="s">
        <v>130</v>
      </c>
      <c r="V4" t="s">
        <v>131</v>
      </c>
      <c r="W4" t="s">
        <v>132</v>
      </c>
      <c r="X4" t="s">
        <v>133</v>
      </c>
      <c r="Y4" t="s">
        <v>134</v>
      </c>
      <c r="Z4" t="s">
        <v>135</v>
      </c>
      <c r="AA4" t="s">
        <v>136</v>
      </c>
      <c r="AB4" t="s">
        <v>137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145</v>
      </c>
      <c r="AK4" t="s">
        <v>146</v>
      </c>
      <c r="AL4" t="s">
        <v>147</v>
      </c>
      <c r="AM4" t="s">
        <v>148</v>
      </c>
      <c r="AN4" t="s">
        <v>149</v>
      </c>
      <c r="AO4" t="s">
        <v>150</v>
      </c>
      <c r="AP4" t="s">
        <v>151</v>
      </c>
      <c r="AQ4" t="s">
        <v>152</v>
      </c>
      <c r="AR4" t="s">
        <v>153</v>
      </c>
    </row>
    <row r="8" spans="1:9" ht="12.75">
      <c r="A8" s="31" t="s">
        <v>154</v>
      </c>
      <c r="B8" s="32"/>
      <c r="C8" s="32"/>
      <c r="D8" s="32"/>
      <c r="E8" s="32"/>
      <c r="F8" s="32"/>
      <c r="G8" s="32"/>
      <c r="H8" s="32"/>
      <c r="I8" s="32"/>
    </row>
    <row r="10" spans="1:24" ht="12.75">
      <c r="A10" t="s">
        <v>155</v>
      </c>
      <c r="B10" t="s">
        <v>156</v>
      </c>
      <c r="C10" t="s">
        <v>157</v>
      </c>
      <c r="D10" t="s">
        <v>158</v>
      </c>
      <c r="E10" t="s">
        <v>159</v>
      </c>
      <c r="F10" t="s">
        <v>160</v>
      </c>
      <c r="G10" t="s">
        <v>161</v>
      </c>
      <c r="H10" t="s">
        <v>162</v>
      </c>
      <c r="I10" t="s">
        <v>163</v>
      </c>
      <c r="J10" t="s">
        <v>164</v>
      </c>
      <c r="K10" t="s">
        <v>165</v>
      </c>
      <c r="L10" t="s">
        <v>166</v>
      </c>
      <c r="M10" t="s">
        <v>167</v>
      </c>
      <c r="N10" t="s">
        <v>168</v>
      </c>
      <c r="O10" t="s">
        <v>169</v>
      </c>
      <c r="P10" t="s">
        <v>170</v>
      </c>
      <c r="Q10" t="s">
        <v>171</v>
      </c>
      <c r="R10" t="s">
        <v>172</v>
      </c>
      <c r="S10" t="s">
        <v>173</v>
      </c>
      <c r="T10" t="s">
        <v>174</v>
      </c>
      <c r="U10" t="s">
        <v>175</v>
      </c>
      <c r="V10" t="s">
        <v>176</v>
      </c>
      <c r="W10" t="s">
        <v>177</v>
      </c>
      <c r="X10" t="s">
        <v>178</v>
      </c>
    </row>
    <row r="11" spans="1:24" ht="12.75">
      <c r="A11" t="s">
        <v>179</v>
      </c>
      <c r="B11" t="s">
        <v>180</v>
      </c>
      <c r="C11" t="s">
        <v>181</v>
      </c>
      <c r="D11" t="s">
        <v>182</v>
      </c>
      <c r="E11" t="s">
        <v>183</v>
      </c>
      <c r="F11" t="s">
        <v>184</v>
      </c>
      <c r="G11" t="s">
        <v>185</v>
      </c>
      <c r="H11" t="s">
        <v>186</v>
      </c>
      <c r="I11" t="s">
        <v>187</v>
      </c>
      <c r="J11" t="s">
        <v>188</v>
      </c>
      <c r="K11" t="s">
        <v>189</v>
      </c>
      <c r="L11" t="s">
        <v>190</v>
      </c>
      <c r="M11" t="s">
        <v>191</v>
      </c>
      <c r="N11" t="s">
        <v>192</v>
      </c>
      <c r="O11" t="s">
        <v>193</v>
      </c>
      <c r="P11" t="s">
        <v>194</v>
      </c>
      <c r="Q11" t="s">
        <v>195</v>
      </c>
      <c r="R11" t="s">
        <v>196</v>
      </c>
      <c r="S11" t="s">
        <v>197</v>
      </c>
      <c r="T11" t="s">
        <v>198</v>
      </c>
      <c r="U11" t="s">
        <v>199</v>
      </c>
      <c r="V11" t="s">
        <v>200</v>
      </c>
      <c r="W11" t="s">
        <v>201</v>
      </c>
      <c r="X11" t="s">
        <v>202</v>
      </c>
    </row>
    <row r="12" spans="1:24" ht="12.75">
      <c r="A12" t="s">
        <v>203</v>
      </c>
      <c r="B12" t="s">
        <v>204</v>
      </c>
      <c r="C12" t="s">
        <v>205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  <c r="I12" t="s">
        <v>211</v>
      </c>
      <c r="J12" t="s">
        <v>212</v>
      </c>
      <c r="K12" t="s">
        <v>213</v>
      </c>
      <c r="L12" t="s">
        <v>214</v>
      </c>
      <c r="M12" t="s">
        <v>215</v>
      </c>
      <c r="N12" t="s">
        <v>216</v>
      </c>
      <c r="O12" t="s">
        <v>217</v>
      </c>
      <c r="P12" t="s">
        <v>218</v>
      </c>
      <c r="Q12" t="s">
        <v>219</v>
      </c>
      <c r="R12" t="s">
        <v>220</v>
      </c>
      <c r="S12" t="s">
        <v>221</v>
      </c>
      <c r="T12" t="s">
        <v>222</v>
      </c>
      <c r="U12" t="s">
        <v>223</v>
      </c>
      <c r="V12" t="s">
        <v>224</v>
      </c>
      <c r="W12" t="s">
        <v>225</v>
      </c>
      <c r="X12" t="s">
        <v>226</v>
      </c>
    </row>
    <row r="13" spans="1:24" ht="12.75">
      <c r="A13" t="s">
        <v>227</v>
      </c>
      <c r="B13" t="s">
        <v>228</v>
      </c>
      <c r="C13" t="s">
        <v>229</v>
      </c>
      <c r="D13" t="s">
        <v>230</v>
      </c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236</v>
      </c>
      <c r="K13" t="s">
        <v>237</v>
      </c>
      <c r="L13" t="s">
        <v>238</v>
      </c>
      <c r="M13" t="s">
        <v>239</v>
      </c>
      <c r="N13" t="s">
        <v>240</v>
      </c>
      <c r="O13" t="s">
        <v>241</v>
      </c>
      <c r="P13" t="s">
        <v>242</v>
      </c>
      <c r="Q13" t="s">
        <v>243</v>
      </c>
      <c r="R13" t="s">
        <v>244</v>
      </c>
      <c r="S13" t="s">
        <v>245</v>
      </c>
      <c r="T13" t="s">
        <v>246</v>
      </c>
      <c r="U13" t="s">
        <v>247</v>
      </c>
      <c r="V13" t="s">
        <v>248</v>
      </c>
      <c r="W13" t="s">
        <v>249</v>
      </c>
      <c r="X13" t="s">
        <v>250</v>
      </c>
    </row>
    <row r="14" spans="1:24" ht="12.75">
      <c r="A14" t="s">
        <v>251</v>
      </c>
      <c r="B14" t="s">
        <v>252</v>
      </c>
      <c r="C14" t="s">
        <v>253</v>
      </c>
      <c r="D14" t="s">
        <v>254</v>
      </c>
      <c r="E14" t="s">
        <v>255</v>
      </c>
      <c r="F14" t="s">
        <v>256</v>
      </c>
      <c r="G14" t="s">
        <v>257</v>
      </c>
      <c r="H14" t="s">
        <v>258</v>
      </c>
      <c r="I14" t="s">
        <v>259</v>
      </c>
      <c r="J14" t="s">
        <v>260</v>
      </c>
      <c r="K14" t="s">
        <v>261</v>
      </c>
      <c r="L14" t="s">
        <v>262</v>
      </c>
      <c r="M14" t="s">
        <v>263</v>
      </c>
      <c r="N14" t="s">
        <v>264</v>
      </c>
      <c r="O14" t="s">
        <v>265</v>
      </c>
      <c r="P14" t="s">
        <v>266</v>
      </c>
      <c r="Q14" t="s">
        <v>267</v>
      </c>
      <c r="R14" t="s">
        <v>268</v>
      </c>
      <c r="S14" t="s">
        <v>269</v>
      </c>
      <c r="T14" t="s">
        <v>270</v>
      </c>
      <c r="U14" t="s">
        <v>271</v>
      </c>
      <c r="V14" t="s">
        <v>272</v>
      </c>
      <c r="W14" t="s">
        <v>273</v>
      </c>
      <c r="X14" t="s">
        <v>274</v>
      </c>
    </row>
    <row r="15" spans="1:24" ht="12.75">
      <c r="A15" t="s">
        <v>275</v>
      </c>
      <c r="B15" t="s">
        <v>276</v>
      </c>
      <c r="C15" t="s">
        <v>277</v>
      </c>
      <c r="D15" t="s">
        <v>278</v>
      </c>
      <c r="E15" t="s">
        <v>279</v>
      </c>
      <c r="F15" t="s">
        <v>280</v>
      </c>
      <c r="G15" t="s">
        <v>281</v>
      </c>
      <c r="H15" t="s">
        <v>282</v>
      </c>
      <c r="I15" t="s">
        <v>283</v>
      </c>
      <c r="J15" t="s">
        <v>284</v>
      </c>
      <c r="K15" t="s">
        <v>285</v>
      </c>
      <c r="L15" t="s">
        <v>286</v>
      </c>
      <c r="M15" t="s">
        <v>287</v>
      </c>
      <c r="N15" t="s">
        <v>288</v>
      </c>
      <c r="O15" t="s">
        <v>289</v>
      </c>
      <c r="P15" t="s">
        <v>290</v>
      </c>
      <c r="Q15" t="s">
        <v>291</v>
      </c>
      <c r="R15" t="s">
        <v>292</v>
      </c>
      <c r="S15" t="s">
        <v>293</v>
      </c>
      <c r="T15" t="s">
        <v>294</v>
      </c>
      <c r="U15" t="s">
        <v>295</v>
      </c>
      <c r="V15" t="s">
        <v>296</v>
      </c>
      <c r="W15" t="s">
        <v>297</v>
      </c>
      <c r="X15" t="s">
        <v>298</v>
      </c>
    </row>
    <row r="16" spans="1:24" ht="12.75">
      <c r="A16" t="s">
        <v>299</v>
      </c>
      <c r="B16" t="s">
        <v>300</v>
      </c>
      <c r="C16" t="s">
        <v>301</v>
      </c>
      <c r="D16" t="s">
        <v>302</v>
      </c>
      <c r="E16" t="s">
        <v>303</v>
      </c>
      <c r="F16" t="s">
        <v>304</v>
      </c>
      <c r="G16" t="s">
        <v>305</v>
      </c>
      <c r="H16" t="s">
        <v>306</v>
      </c>
      <c r="I16" t="s">
        <v>307</v>
      </c>
      <c r="J16" t="s">
        <v>308</v>
      </c>
      <c r="K16" t="s">
        <v>309</v>
      </c>
      <c r="L16" t="s">
        <v>310</v>
      </c>
      <c r="M16" t="s">
        <v>311</v>
      </c>
      <c r="N16" t="s">
        <v>312</v>
      </c>
      <c r="O16" t="s">
        <v>313</v>
      </c>
      <c r="P16" t="s">
        <v>314</v>
      </c>
      <c r="Q16" t="s">
        <v>315</v>
      </c>
      <c r="R16" t="s">
        <v>316</v>
      </c>
      <c r="S16" t="s">
        <v>317</v>
      </c>
      <c r="T16" t="s">
        <v>318</v>
      </c>
      <c r="U16" t="s">
        <v>319</v>
      </c>
      <c r="V16" t="s">
        <v>320</v>
      </c>
      <c r="W16" t="s">
        <v>321</v>
      </c>
      <c r="X16" t="s">
        <v>322</v>
      </c>
    </row>
    <row r="17" spans="1:24" ht="12.75">
      <c r="A17" t="s">
        <v>323</v>
      </c>
      <c r="B17" t="s">
        <v>324</v>
      </c>
      <c r="C17" t="s">
        <v>325</v>
      </c>
      <c r="D17" t="s">
        <v>326</v>
      </c>
      <c r="E17" t="s">
        <v>327</v>
      </c>
      <c r="F17" t="s">
        <v>328</v>
      </c>
      <c r="G17" t="s">
        <v>329</v>
      </c>
      <c r="H17" t="s">
        <v>330</v>
      </c>
      <c r="I17" t="s">
        <v>331</v>
      </c>
      <c r="J17" t="s">
        <v>332</v>
      </c>
      <c r="K17" t="s">
        <v>333</v>
      </c>
      <c r="L17" t="s">
        <v>334</v>
      </c>
      <c r="M17" t="s">
        <v>335</v>
      </c>
      <c r="N17" t="s">
        <v>336</v>
      </c>
      <c r="O17" t="s">
        <v>337</v>
      </c>
      <c r="P17" t="s">
        <v>338</v>
      </c>
      <c r="Q17" t="s">
        <v>339</v>
      </c>
      <c r="R17" t="s">
        <v>340</v>
      </c>
      <c r="S17" t="s">
        <v>341</v>
      </c>
      <c r="T17" t="s">
        <v>342</v>
      </c>
      <c r="U17" t="s">
        <v>343</v>
      </c>
      <c r="V17" t="s">
        <v>344</v>
      </c>
      <c r="W17" t="s">
        <v>345</v>
      </c>
      <c r="X17" t="s">
        <v>346</v>
      </c>
    </row>
    <row r="18" spans="1:24" ht="12.75">
      <c r="A18" t="s">
        <v>347</v>
      </c>
      <c r="B18" s="13" t="s">
        <v>348</v>
      </c>
      <c r="C18" t="s">
        <v>349</v>
      </c>
      <c r="D18" s="13" t="s">
        <v>350</v>
      </c>
      <c r="E18" t="s">
        <v>351</v>
      </c>
      <c r="F18" s="13" t="s">
        <v>352</v>
      </c>
      <c r="G18" t="s">
        <v>353</v>
      </c>
      <c r="H18" s="13" t="s">
        <v>354</v>
      </c>
      <c r="I18" t="s">
        <v>355</v>
      </c>
      <c r="J18" s="13" t="s">
        <v>356</v>
      </c>
      <c r="K18" t="s">
        <v>357</v>
      </c>
      <c r="L18" s="13" t="s">
        <v>358</v>
      </c>
      <c r="M18" t="s">
        <v>359</v>
      </c>
      <c r="N18" s="13" t="s">
        <v>360</v>
      </c>
      <c r="O18" t="s">
        <v>361</v>
      </c>
      <c r="P18" s="13" t="s">
        <v>362</v>
      </c>
      <c r="Q18" t="s">
        <v>363</v>
      </c>
      <c r="R18" s="13" t="s">
        <v>364</v>
      </c>
      <c r="S18" t="s">
        <v>365</v>
      </c>
      <c r="T18" s="13" t="s">
        <v>366</v>
      </c>
      <c r="U18" t="s">
        <v>367</v>
      </c>
      <c r="V18" s="13" t="s">
        <v>368</v>
      </c>
      <c r="W18" t="s">
        <v>369</v>
      </c>
      <c r="X18" s="13" t="s">
        <v>370</v>
      </c>
    </row>
    <row r="19" spans="1:24" ht="12.75">
      <c r="A19" t="s">
        <v>371</v>
      </c>
      <c r="B19" t="s">
        <v>372</v>
      </c>
      <c r="C19" t="s">
        <v>373</v>
      </c>
      <c r="D19" t="s">
        <v>374</v>
      </c>
      <c r="E19" t="s">
        <v>375</v>
      </c>
      <c r="F19" t="s">
        <v>376</v>
      </c>
      <c r="G19" t="s">
        <v>377</v>
      </c>
      <c r="H19" t="s">
        <v>378</v>
      </c>
      <c r="I19" t="s">
        <v>379</v>
      </c>
      <c r="J19" t="s">
        <v>380</v>
      </c>
      <c r="K19" t="s">
        <v>381</v>
      </c>
      <c r="L19" t="s">
        <v>382</v>
      </c>
      <c r="M19" t="s">
        <v>383</v>
      </c>
      <c r="N19" t="s">
        <v>384</v>
      </c>
      <c r="O19" t="s">
        <v>385</v>
      </c>
      <c r="P19" t="s">
        <v>386</v>
      </c>
      <c r="Q19" t="s">
        <v>387</v>
      </c>
      <c r="R19" t="s">
        <v>388</v>
      </c>
      <c r="S19" t="s">
        <v>389</v>
      </c>
      <c r="T19" t="s">
        <v>390</v>
      </c>
      <c r="U19" t="s">
        <v>391</v>
      </c>
      <c r="V19" t="s">
        <v>392</v>
      </c>
      <c r="W19" t="s">
        <v>393</v>
      </c>
      <c r="X19" t="s">
        <v>394</v>
      </c>
    </row>
    <row r="20" spans="1:24" ht="12.75">
      <c r="A20" t="s">
        <v>395</v>
      </c>
      <c r="B20" t="s">
        <v>396</v>
      </c>
      <c r="C20" t="s">
        <v>397</v>
      </c>
      <c r="D20" t="s">
        <v>398</v>
      </c>
      <c r="E20" t="s">
        <v>399</v>
      </c>
      <c r="F20" t="s">
        <v>400</v>
      </c>
      <c r="G20" t="s">
        <v>401</v>
      </c>
      <c r="H20" t="s">
        <v>402</v>
      </c>
      <c r="I20" t="s">
        <v>403</v>
      </c>
      <c r="J20" t="s">
        <v>404</v>
      </c>
      <c r="K20" t="s">
        <v>405</v>
      </c>
      <c r="L20" t="s">
        <v>406</v>
      </c>
      <c r="M20" t="s">
        <v>407</v>
      </c>
      <c r="N20" t="s">
        <v>408</v>
      </c>
      <c r="O20" t="s">
        <v>409</v>
      </c>
      <c r="P20" t="s">
        <v>410</v>
      </c>
      <c r="Q20" t="s">
        <v>411</v>
      </c>
      <c r="R20" t="s">
        <v>412</v>
      </c>
      <c r="S20" t="s">
        <v>413</v>
      </c>
      <c r="T20" t="s">
        <v>414</v>
      </c>
      <c r="U20" t="s">
        <v>415</v>
      </c>
      <c r="V20" t="s">
        <v>416</v>
      </c>
      <c r="W20" t="s">
        <v>417</v>
      </c>
      <c r="X20" t="s">
        <v>418</v>
      </c>
    </row>
    <row r="21" spans="1:24" ht="12.75">
      <c r="A21" t="s">
        <v>419</v>
      </c>
      <c r="B21" t="s">
        <v>420</v>
      </c>
      <c r="C21" t="s">
        <v>421</v>
      </c>
      <c r="D21" t="s">
        <v>422</v>
      </c>
      <c r="E21" t="s">
        <v>423</v>
      </c>
      <c r="F21" t="s">
        <v>424</v>
      </c>
      <c r="G21" t="s">
        <v>425</v>
      </c>
      <c r="H21" t="s">
        <v>426</v>
      </c>
      <c r="I21" t="s">
        <v>427</v>
      </c>
      <c r="J21" t="s">
        <v>428</v>
      </c>
      <c r="K21" t="s">
        <v>429</v>
      </c>
      <c r="L21" t="s">
        <v>430</v>
      </c>
      <c r="M21" t="s">
        <v>431</v>
      </c>
      <c r="N21" t="s">
        <v>432</v>
      </c>
      <c r="O21" t="s">
        <v>433</v>
      </c>
      <c r="P21" t="s">
        <v>434</v>
      </c>
      <c r="Q21" t="s">
        <v>435</v>
      </c>
      <c r="R21" t="s">
        <v>436</v>
      </c>
      <c r="S21" t="s">
        <v>437</v>
      </c>
      <c r="T21" t="s">
        <v>438</v>
      </c>
      <c r="U21" t="s">
        <v>439</v>
      </c>
      <c r="V21" t="s">
        <v>440</v>
      </c>
      <c r="W21" t="s">
        <v>441</v>
      </c>
      <c r="X21" t="s">
        <v>442</v>
      </c>
    </row>
    <row r="22" spans="1:24" ht="12.75">
      <c r="A22" t="s">
        <v>443</v>
      </c>
      <c r="B22" t="s">
        <v>444</v>
      </c>
      <c r="C22" t="s">
        <v>445</v>
      </c>
      <c r="D22" t="s">
        <v>446</v>
      </c>
      <c r="E22" t="s">
        <v>447</v>
      </c>
      <c r="F22" t="s">
        <v>448</v>
      </c>
      <c r="G22" t="s">
        <v>449</v>
      </c>
      <c r="H22" t="s">
        <v>450</v>
      </c>
      <c r="I22" t="s">
        <v>451</v>
      </c>
      <c r="J22" t="s">
        <v>452</v>
      </c>
      <c r="K22" t="s">
        <v>453</v>
      </c>
      <c r="L22" t="s">
        <v>454</v>
      </c>
      <c r="M22" t="s">
        <v>455</v>
      </c>
      <c r="N22" t="s">
        <v>456</v>
      </c>
      <c r="O22" t="s">
        <v>457</v>
      </c>
      <c r="P22" t="s">
        <v>458</v>
      </c>
      <c r="Q22" t="s">
        <v>459</v>
      </c>
      <c r="R22" t="s">
        <v>460</v>
      </c>
      <c r="S22" t="s">
        <v>461</v>
      </c>
      <c r="T22" t="s">
        <v>462</v>
      </c>
      <c r="U22" t="s">
        <v>463</v>
      </c>
      <c r="V22" t="s">
        <v>464</v>
      </c>
      <c r="W22" t="s">
        <v>465</v>
      </c>
      <c r="X22" t="s">
        <v>466</v>
      </c>
    </row>
    <row r="23" spans="1:24" s="40" customFormat="1" ht="12.75">
      <c r="A23" s="40" t="s">
        <v>467</v>
      </c>
      <c r="B23" s="40" t="s">
        <v>468</v>
      </c>
      <c r="C23" s="40" t="s">
        <v>469</v>
      </c>
      <c r="D23" s="40" t="s">
        <v>470</v>
      </c>
      <c r="E23" s="40" t="s">
        <v>471</v>
      </c>
      <c r="F23" s="40" t="s">
        <v>472</v>
      </c>
      <c r="G23" s="40" t="s">
        <v>473</v>
      </c>
      <c r="H23" s="40" t="s">
        <v>474</v>
      </c>
      <c r="I23" s="40" t="s">
        <v>475</v>
      </c>
      <c r="J23" s="40" t="s">
        <v>476</v>
      </c>
      <c r="K23" s="40" t="s">
        <v>477</v>
      </c>
      <c r="L23" s="40" t="s">
        <v>478</v>
      </c>
      <c r="M23" s="40" t="s">
        <v>479</v>
      </c>
      <c r="N23" s="40" t="s">
        <v>480</v>
      </c>
      <c r="O23" s="40" t="s">
        <v>481</v>
      </c>
      <c r="P23" s="40" t="s">
        <v>482</v>
      </c>
      <c r="Q23" s="40" t="s">
        <v>483</v>
      </c>
      <c r="R23" s="40" t="s">
        <v>484</v>
      </c>
      <c r="S23" s="40" t="s">
        <v>485</v>
      </c>
      <c r="T23" s="40" t="s">
        <v>486</v>
      </c>
      <c r="U23" s="40" t="s">
        <v>487</v>
      </c>
      <c r="V23" s="40" t="s">
        <v>488</v>
      </c>
      <c r="W23" s="40" t="s">
        <v>489</v>
      </c>
      <c r="X23" s="40" t="s">
        <v>490</v>
      </c>
    </row>
    <row r="24" spans="1:24" s="40" customFormat="1" ht="12.75">
      <c r="A24" s="40" t="s">
        <v>491</v>
      </c>
      <c r="B24" s="40" t="s">
        <v>492</v>
      </c>
      <c r="C24" s="40" t="s">
        <v>493</v>
      </c>
      <c r="D24" s="40" t="s">
        <v>494</v>
      </c>
      <c r="E24" s="40" t="s">
        <v>495</v>
      </c>
      <c r="F24" s="40" t="s">
        <v>496</v>
      </c>
      <c r="G24" s="40" t="s">
        <v>497</v>
      </c>
      <c r="H24" s="40" t="s">
        <v>498</v>
      </c>
      <c r="I24" s="40" t="s">
        <v>499</v>
      </c>
      <c r="J24" s="40" t="s">
        <v>500</v>
      </c>
      <c r="K24" s="40" t="s">
        <v>501</v>
      </c>
      <c r="L24" s="40" t="s">
        <v>502</v>
      </c>
      <c r="M24" s="40" t="s">
        <v>503</v>
      </c>
      <c r="N24" s="40" t="s">
        <v>504</v>
      </c>
      <c r="O24" s="40" t="s">
        <v>505</v>
      </c>
      <c r="P24" s="40" t="s">
        <v>506</v>
      </c>
      <c r="Q24" s="40" t="s">
        <v>507</v>
      </c>
      <c r="R24" s="40" t="s">
        <v>508</v>
      </c>
      <c r="S24" s="40" t="s">
        <v>509</v>
      </c>
      <c r="T24" s="40" t="s">
        <v>510</v>
      </c>
      <c r="U24" s="40" t="s">
        <v>511</v>
      </c>
      <c r="V24" s="40" t="s">
        <v>512</v>
      </c>
      <c r="W24" s="40" t="s">
        <v>513</v>
      </c>
      <c r="X24" s="40" t="s">
        <v>514</v>
      </c>
    </row>
    <row r="27" spans="1:9" ht="12.75">
      <c r="A27" s="31" t="s">
        <v>154</v>
      </c>
      <c r="B27" s="32"/>
      <c r="C27" s="32"/>
      <c r="D27" s="32"/>
      <c r="E27" s="32"/>
      <c r="F27" s="32"/>
      <c r="G27" s="32"/>
      <c r="H27" s="32"/>
      <c r="I27" s="32"/>
    </row>
    <row r="31" spans="1:23" ht="12.75">
      <c r="A31" t="s">
        <v>44</v>
      </c>
      <c r="B31" t="s">
        <v>0</v>
      </c>
      <c r="C31" t="s">
        <v>515</v>
      </c>
      <c r="D31" t="s">
        <v>516</v>
      </c>
      <c r="E31" t="s">
        <v>517</v>
      </c>
      <c r="F31" t="s">
        <v>518</v>
      </c>
      <c r="G31" t="s">
        <v>66</v>
      </c>
      <c r="H31" t="s">
        <v>519</v>
      </c>
      <c r="I31" t="s">
        <v>419</v>
      </c>
      <c r="J31" t="s">
        <v>443</v>
      </c>
      <c r="K31" s="30" t="s">
        <v>520</v>
      </c>
      <c r="L31" s="35" t="s">
        <v>16</v>
      </c>
      <c r="M31" s="13" t="s">
        <v>443</v>
      </c>
      <c r="N31" s="30" t="s">
        <v>12</v>
      </c>
      <c r="O31" s="13" t="s">
        <v>521</v>
      </c>
      <c r="P31" s="13" t="s">
        <v>522</v>
      </c>
      <c r="Q31" s="13" t="s">
        <v>523</v>
      </c>
      <c r="T31" t="s">
        <v>44</v>
      </c>
      <c r="V31" t="str">
        <f>T31&amp;U31</f>
        <v>h5</v>
      </c>
      <c r="W31" t="s">
        <v>467</v>
      </c>
    </row>
    <row r="32" spans="1:23" ht="12.75">
      <c r="A32" t="s">
        <v>524</v>
      </c>
      <c r="B32" t="s">
        <v>1</v>
      </c>
      <c r="C32" t="s">
        <v>525</v>
      </c>
      <c r="D32" t="s">
        <v>526</v>
      </c>
      <c r="E32" t="s">
        <v>527</v>
      </c>
      <c r="F32" t="s">
        <v>518</v>
      </c>
      <c r="G32" t="s">
        <v>67</v>
      </c>
      <c r="H32" t="s">
        <v>519</v>
      </c>
      <c r="I32" t="s">
        <v>419</v>
      </c>
      <c r="J32" t="s">
        <v>443</v>
      </c>
      <c r="K32" s="30" t="s">
        <v>520</v>
      </c>
      <c r="L32" s="35" t="s">
        <v>17</v>
      </c>
      <c r="M32" s="13"/>
      <c r="N32" s="30"/>
      <c r="O32" s="13" t="s">
        <v>528</v>
      </c>
      <c r="P32" s="13" t="s">
        <v>529</v>
      </c>
      <c r="Q32" s="13" t="s">
        <v>530</v>
      </c>
      <c r="U32" t="s">
        <v>524</v>
      </c>
      <c r="V32" t="str">
        <f>T32&amp;U32</f>
        <v>ai5</v>
      </c>
      <c r="W32" t="s">
        <v>491</v>
      </c>
    </row>
    <row r="33" spans="1:23" ht="12.75">
      <c r="A33" t="s">
        <v>45</v>
      </c>
      <c r="B33" t="s">
        <v>2</v>
      </c>
      <c r="C33" t="s">
        <v>531</v>
      </c>
      <c r="D33" t="s">
        <v>532</v>
      </c>
      <c r="E33" t="s">
        <v>533</v>
      </c>
      <c r="F33" t="s">
        <v>534</v>
      </c>
      <c r="G33" t="s">
        <v>68</v>
      </c>
      <c r="H33" t="s">
        <v>535</v>
      </c>
      <c r="I33" t="s">
        <v>420</v>
      </c>
      <c r="J33" t="s">
        <v>444</v>
      </c>
      <c r="K33" s="30" t="s">
        <v>536</v>
      </c>
      <c r="L33" s="35" t="s">
        <v>52</v>
      </c>
      <c r="M33" s="13" t="s">
        <v>444</v>
      </c>
      <c r="N33" s="30" t="s">
        <v>13</v>
      </c>
      <c r="O33" s="13" t="s">
        <v>537</v>
      </c>
      <c r="P33" s="13" t="s">
        <v>538</v>
      </c>
      <c r="Q33" s="13" t="s">
        <v>539</v>
      </c>
      <c r="T33" t="s">
        <v>45</v>
      </c>
      <c r="V33" t="str">
        <f>T33&amp;U33</f>
        <v>h6</v>
      </c>
      <c r="W33" t="s">
        <v>468</v>
      </c>
    </row>
    <row r="34" spans="1:23" ht="12.75">
      <c r="A34" t="s">
        <v>540</v>
      </c>
      <c r="B34" t="s">
        <v>3</v>
      </c>
      <c r="C34" t="s">
        <v>541</v>
      </c>
      <c r="D34" t="s">
        <v>542</v>
      </c>
      <c r="E34" t="s">
        <v>543</v>
      </c>
      <c r="F34" t="s">
        <v>534</v>
      </c>
      <c r="G34" t="s">
        <v>69</v>
      </c>
      <c r="H34" t="s">
        <v>535</v>
      </c>
      <c r="I34" t="s">
        <v>420</v>
      </c>
      <c r="J34" t="s">
        <v>444</v>
      </c>
      <c r="K34" s="30" t="s">
        <v>536</v>
      </c>
      <c r="L34" s="35" t="s">
        <v>544</v>
      </c>
      <c r="M34" s="13"/>
      <c r="N34" s="30"/>
      <c r="O34" s="13" t="s">
        <v>545</v>
      </c>
      <c r="P34" s="13" t="s">
        <v>546</v>
      </c>
      <c r="Q34" s="13" t="s">
        <v>547</v>
      </c>
      <c r="U34" t="s">
        <v>540</v>
      </c>
      <c r="V34" t="str">
        <f>T34&amp;U34</f>
        <v>ai6</v>
      </c>
      <c r="W34" t="s">
        <v>492</v>
      </c>
    </row>
    <row r="35" spans="1:23" ht="12.75">
      <c r="A35" t="s">
        <v>46</v>
      </c>
      <c r="B35" t="s">
        <v>4</v>
      </c>
      <c r="C35" t="s">
        <v>548</v>
      </c>
      <c r="D35" t="s">
        <v>549</v>
      </c>
      <c r="E35" t="s">
        <v>550</v>
      </c>
      <c r="F35" t="s">
        <v>551</v>
      </c>
      <c r="G35" t="s">
        <v>70</v>
      </c>
      <c r="H35" t="s">
        <v>552</v>
      </c>
      <c r="I35" t="s">
        <v>421</v>
      </c>
      <c r="J35" t="s">
        <v>445</v>
      </c>
      <c r="K35" s="30" t="s">
        <v>553</v>
      </c>
      <c r="L35" s="35" t="s">
        <v>554</v>
      </c>
      <c r="M35" s="13" t="s">
        <v>445</v>
      </c>
      <c r="N35" s="30" t="s">
        <v>50</v>
      </c>
      <c r="O35" s="13" t="s">
        <v>555</v>
      </c>
      <c r="P35" s="13" t="s">
        <v>556</v>
      </c>
      <c r="Q35" s="13" t="s">
        <v>557</v>
      </c>
      <c r="T35" t="s">
        <v>46</v>
      </c>
      <c r="V35" t="str">
        <f>T35&amp;U35</f>
        <v>h7</v>
      </c>
      <c r="W35" t="s">
        <v>469</v>
      </c>
    </row>
    <row r="36" spans="1:23" ht="12.75">
      <c r="A36" t="s">
        <v>558</v>
      </c>
      <c r="B36" t="s">
        <v>5</v>
      </c>
      <c r="C36" t="s">
        <v>559</v>
      </c>
      <c r="D36" t="s">
        <v>560</v>
      </c>
      <c r="E36" t="s">
        <v>561</v>
      </c>
      <c r="F36" t="s">
        <v>551</v>
      </c>
      <c r="G36" t="s">
        <v>71</v>
      </c>
      <c r="H36" t="s">
        <v>552</v>
      </c>
      <c r="I36" t="s">
        <v>421</v>
      </c>
      <c r="J36" t="s">
        <v>445</v>
      </c>
      <c r="K36" s="30" t="s">
        <v>553</v>
      </c>
      <c r="L36" s="35" t="s">
        <v>562</v>
      </c>
      <c r="M36" s="13"/>
      <c r="N36" s="30"/>
      <c r="O36" s="13" t="s">
        <v>563</v>
      </c>
      <c r="P36" s="13" t="s">
        <v>564</v>
      </c>
      <c r="Q36" s="13" t="s">
        <v>565</v>
      </c>
      <c r="U36" t="s">
        <v>558</v>
      </c>
      <c r="V36" t="str">
        <f aca="true" t="shared" si="0" ref="V36:V74">T36&amp;U36</f>
        <v>ai7</v>
      </c>
      <c r="W36" t="s">
        <v>493</v>
      </c>
    </row>
    <row r="37" spans="1:23" ht="12.75">
      <c r="A37" t="s">
        <v>47</v>
      </c>
      <c r="B37" t="s">
        <v>6</v>
      </c>
      <c r="C37" t="s">
        <v>566</v>
      </c>
      <c r="D37" t="s">
        <v>567</v>
      </c>
      <c r="E37" t="s">
        <v>568</v>
      </c>
      <c r="F37" t="s">
        <v>569</v>
      </c>
      <c r="G37" t="s">
        <v>72</v>
      </c>
      <c r="H37" t="s">
        <v>570</v>
      </c>
      <c r="I37" t="s">
        <v>422</v>
      </c>
      <c r="J37" t="s">
        <v>446</v>
      </c>
      <c r="K37" s="30" t="s">
        <v>571</v>
      </c>
      <c r="L37" s="35" t="s">
        <v>572</v>
      </c>
      <c r="M37" s="13" t="s">
        <v>446</v>
      </c>
      <c r="N37" s="30" t="s">
        <v>573</v>
      </c>
      <c r="O37" s="13" t="s">
        <v>574</v>
      </c>
      <c r="P37" s="13" t="s">
        <v>575</v>
      </c>
      <c r="Q37" s="13" t="s">
        <v>576</v>
      </c>
      <c r="T37" t="s">
        <v>47</v>
      </c>
      <c r="V37" t="str">
        <f t="shared" si="0"/>
        <v>h8</v>
      </c>
      <c r="W37" t="s">
        <v>470</v>
      </c>
    </row>
    <row r="38" spans="1:23" ht="12.75">
      <c r="A38" t="s">
        <v>577</v>
      </c>
      <c r="B38" t="s">
        <v>7</v>
      </c>
      <c r="C38" t="s">
        <v>578</v>
      </c>
      <c r="D38" t="s">
        <v>579</v>
      </c>
      <c r="E38" t="s">
        <v>580</v>
      </c>
      <c r="F38" t="s">
        <v>569</v>
      </c>
      <c r="G38" t="s">
        <v>73</v>
      </c>
      <c r="H38" t="s">
        <v>570</v>
      </c>
      <c r="I38" t="s">
        <v>422</v>
      </c>
      <c r="J38" t="s">
        <v>446</v>
      </c>
      <c r="K38" s="30" t="s">
        <v>571</v>
      </c>
      <c r="L38" s="35" t="s">
        <v>82</v>
      </c>
      <c r="M38" s="13"/>
      <c r="N38" s="30"/>
      <c r="O38" s="13" t="s">
        <v>581</v>
      </c>
      <c r="P38" s="13" t="s">
        <v>582</v>
      </c>
      <c r="Q38" s="13" t="s">
        <v>583</v>
      </c>
      <c r="U38" t="s">
        <v>577</v>
      </c>
      <c r="V38" t="str">
        <f t="shared" si="0"/>
        <v>ai8</v>
      </c>
      <c r="W38" t="s">
        <v>494</v>
      </c>
    </row>
    <row r="39" spans="1:23" ht="12.75">
      <c r="A39" t="s">
        <v>48</v>
      </c>
      <c r="B39" t="s">
        <v>8</v>
      </c>
      <c r="C39" t="s">
        <v>584</v>
      </c>
      <c r="D39" t="s">
        <v>585</v>
      </c>
      <c r="E39" t="s">
        <v>586</v>
      </c>
      <c r="F39" t="s">
        <v>587</v>
      </c>
      <c r="G39" t="s">
        <v>74</v>
      </c>
      <c r="H39" t="s">
        <v>588</v>
      </c>
      <c r="I39" t="s">
        <v>423</v>
      </c>
      <c r="J39" t="s">
        <v>447</v>
      </c>
      <c r="K39" s="30" t="s">
        <v>589</v>
      </c>
      <c r="L39" s="35" t="s">
        <v>83</v>
      </c>
      <c r="M39" s="13" t="s">
        <v>447</v>
      </c>
      <c r="N39" s="30" t="s">
        <v>590</v>
      </c>
      <c r="O39" s="13" t="s">
        <v>591</v>
      </c>
      <c r="P39" s="13" t="s">
        <v>592</v>
      </c>
      <c r="Q39" s="13" t="s">
        <v>593</v>
      </c>
      <c r="T39" t="s">
        <v>48</v>
      </c>
      <c r="V39" t="str">
        <f t="shared" si="0"/>
        <v>h9</v>
      </c>
      <c r="W39" t="s">
        <v>471</v>
      </c>
    </row>
    <row r="40" spans="1:23" ht="12.75">
      <c r="A40" t="s">
        <v>594</v>
      </c>
      <c r="B40" t="s">
        <v>9</v>
      </c>
      <c r="C40" t="s">
        <v>595</v>
      </c>
      <c r="D40" t="s">
        <v>596</v>
      </c>
      <c r="E40" t="s">
        <v>597</v>
      </c>
      <c r="F40" t="s">
        <v>587</v>
      </c>
      <c r="G40" t="s">
        <v>75</v>
      </c>
      <c r="H40" t="s">
        <v>588</v>
      </c>
      <c r="I40" t="s">
        <v>423</v>
      </c>
      <c r="J40" t="s">
        <v>447</v>
      </c>
      <c r="K40" s="30" t="s">
        <v>589</v>
      </c>
      <c r="L40" s="35" t="s">
        <v>598</v>
      </c>
      <c r="M40" s="13"/>
      <c r="N40" s="30"/>
      <c r="O40" s="13" t="s">
        <v>599</v>
      </c>
      <c r="P40" s="13" t="s">
        <v>600</v>
      </c>
      <c r="Q40" s="13" t="s">
        <v>601</v>
      </c>
      <c r="U40" t="s">
        <v>594</v>
      </c>
      <c r="V40" t="str">
        <f t="shared" si="0"/>
        <v>ai9</v>
      </c>
      <c r="W40" t="s">
        <v>495</v>
      </c>
    </row>
    <row r="41" spans="1:23" ht="12.75">
      <c r="A41" t="s">
        <v>49</v>
      </c>
      <c r="B41" t="s">
        <v>10</v>
      </c>
      <c r="C41" t="s">
        <v>602</v>
      </c>
      <c r="D41" t="s">
        <v>603</v>
      </c>
      <c r="E41" t="s">
        <v>604</v>
      </c>
      <c r="F41" t="s">
        <v>605</v>
      </c>
      <c r="G41" t="s">
        <v>76</v>
      </c>
      <c r="H41" t="s">
        <v>606</v>
      </c>
      <c r="I41" t="s">
        <v>424</v>
      </c>
      <c r="J41" t="s">
        <v>448</v>
      </c>
      <c r="K41" s="30" t="s">
        <v>607</v>
      </c>
      <c r="L41" s="35" t="s">
        <v>608</v>
      </c>
      <c r="M41" s="13" t="s">
        <v>448</v>
      </c>
      <c r="N41" s="30" t="s">
        <v>609</v>
      </c>
      <c r="O41" s="13" t="s">
        <v>610</v>
      </c>
      <c r="P41" s="13" t="s">
        <v>611</v>
      </c>
      <c r="Q41" s="13" t="s">
        <v>612</v>
      </c>
      <c r="T41" t="s">
        <v>49</v>
      </c>
      <c r="V41" t="str">
        <f t="shared" si="0"/>
        <v>h10</v>
      </c>
      <c r="W41" t="s">
        <v>472</v>
      </c>
    </row>
    <row r="42" spans="1:23" ht="12.75">
      <c r="A42" t="s">
        <v>613</v>
      </c>
      <c r="B42" t="s">
        <v>11</v>
      </c>
      <c r="C42" t="s">
        <v>614</v>
      </c>
      <c r="D42" t="s">
        <v>615</v>
      </c>
      <c r="E42" t="s">
        <v>616</v>
      </c>
      <c r="F42" t="s">
        <v>605</v>
      </c>
      <c r="G42" t="s">
        <v>77</v>
      </c>
      <c r="H42" t="s">
        <v>606</v>
      </c>
      <c r="I42" t="s">
        <v>424</v>
      </c>
      <c r="J42" t="s">
        <v>448</v>
      </c>
      <c r="K42" s="30" t="s">
        <v>607</v>
      </c>
      <c r="L42" s="35" t="s">
        <v>617</v>
      </c>
      <c r="M42" s="13"/>
      <c r="N42" s="30"/>
      <c r="O42" s="13" t="s">
        <v>618</v>
      </c>
      <c r="P42" s="13" t="s">
        <v>619</v>
      </c>
      <c r="Q42" s="13" t="s">
        <v>620</v>
      </c>
      <c r="U42" t="s">
        <v>613</v>
      </c>
      <c r="V42" t="str">
        <f t="shared" si="0"/>
        <v>ai10</v>
      </c>
      <c r="W42" t="s">
        <v>496</v>
      </c>
    </row>
    <row r="43" spans="1:23" ht="12.75">
      <c r="A43" t="s">
        <v>50</v>
      </c>
      <c r="B43" t="s">
        <v>12</v>
      </c>
      <c r="C43" t="s">
        <v>621</v>
      </c>
      <c r="D43" t="s">
        <v>622</v>
      </c>
      <c r="E43" t="s">
        <v>623</v>
      </c>
      <c r="F43" t="s">
        <v>624</v>
      </c>
      <c r="G43" t="s">
        <v>78</v>
      </c>
      <c r="H43" t="s">
        <v>625</v>
      </c>
      <c r="I43" t="s">
        <v>425</v>
      </c>
      <c r="J43" t="s">
        <v>449</v>
      </c>
      <c r="K43" s="30" t="s">
        <v>626</v>
      </c>
      <c r="L43" s="35" t="s">
        <v>627</v>
      </c>
      <c r="M43" s="13" t="s">
        <v>449</v>
      </c>
      <c r="N43" s="30" t="s">
        <v>628</v>
      </c>
      <c r="O43" s="13" t="s">
        <v>629</v>
      </c>
      <c r="P43" s="13" t="s">
        <v>630</v>
      </c>
      <c r="Q43" s="13" t="s">
        <v>631</v>
      </c>
      <c r="T43" t="s">
        <v>50</v>
      </c>
      <c r="V43" t="str">
        <f t="shared" si="0"/>
        <v>h11</v>
      </c>
      <c r="W43" t="s">
        <v>473</v>
      </c>
    </row>
    <row r="44" spans="1:23" ht="12.75">
      <c r="A44" t="s">
        <v>632</v>
      </c>
      <c r="B44" t="s">
        <v>13</v>
      </c>
      <c r="C44" t="s">
        <v>633</v>
      </c>
      <c r="D44" t="s">
        <v>634</v>
      </c>
      <c r="E44" t="s">
        <v>635</v>
      </c>
      <c r="F44" t="s">
        <v>624</v>
      </c>
      <c r="G44" t="s">
        <v>79</v>
      </c>
      <c r="H44" t="s">
        <v>625</v>
      </c>
      <c r="I44" t="s">
        <v>425</v>
      </c>
      <c r="J44" t="s">
        <v>449</v>
      </c>
      <c r="K44" s="30" t="s">
        <v>626</v>
      </c>
      <c r="L44" s="35" t="s">
        <v>636</v>
      </c>
      <c r="M44" s="13"/>
      <c r="N44" s="30"/>
      <c r="O44" s="13" t="s">
        <v>637</v>
      </c>
      <c r="P44" s="13" t="s">
        <v>638</v>
      </c>
      <c r="Q44" s="13" t="s">
        <v>639</v>
      </c>
      <c r="U44" t="s">
        <v>632</v>
      </c>
      <c r="V44" t="str">
        <f t="shared" si="0"/>
        <v>ai11</v>
      </c>
      <c r="W44" t="s">
        <v>497</v>
      </c>
    </row>
    <row r="45" spans="1:23" ht="12.75">
      <c r="A45" t="s">
        <v>51</v>
      </c>
      <c r="B45" t="s">
        <v>14</v>
      </c>
      <c r="C45" t="s">
        <v>640</v>
      </c>
      <c r="D45" t="s">
        <v>641</v>
      </c>
      <c r="E45" t="s">
        <v>642</v>
      </c>
      <c r="F45" t="s">
        <v>643</v>
      </c>
      <c r="G45" t="s">
        <v>80</v>
      </c>
      <c r="H45" t="s">
        <v>644</v>
      </c>
      <c r="I45" t="s">
        <v>426</v>
      </c>
      <c r="J45" t="s">
        <v>450</v>
      </c>
      <c r="K45" s="30" t="s">
        <v>645</v>
      </c>
      <c r="L45" s="35" t="s">
        <v>646</v>
      </c>
      <c r="M45" s="13" t="s">
        <v>450</v>
      </c>
      <c r="N45" s="30" t="s">
        <v>78</v>
      </c>
      <c r="O45" s="13" t="s">
        <v>647</v>
      </c>
      <c r="P45" s="13" t="s">
        <v>648</v>
      </c>
      <c r="Q45" s="13" t="s">
        <v>649</v>
      </c>
      <c r="T45" t="s">
        <v>51</v>
      </c>
      <c r="V45" t="str">
        <f t="shared" si="0"/>
        <v>h12</v>
      </c>
      <c r="W45" t="s">
        <v>474</v>
      </c>
    </row>
    <row r="46" spans="1:23" ht="12.75">
      <c r="A46" t="s">
        <v>650</v>
      </c>
      <c r="B46" t="s">
        <v>15</v>
      </c>
      <c r="C46" t="s">
        <v>651</v>
      </c>
      <c r="D46" t="s">
        <v>652</v>
      </c>
      <c r="E46" t="s">
        <v>653</v>
      </c>
      <c r="F46" t="s">
        <v>643</v>
      </c>
      <c r="G46" t="s">
        <v>81</v>
      </c>
      <c r="H46" t="s">
        <v>644</v>
      </c>
      <c r="I46" t="s">
        <v>426</v>
      </c>
      <c r="J46" t="s">
        <v>450</v>
      </c>
      <c r="K46" s="30" t="s">
        <v>645</v>
      </c>
      <c r="L46" s="35" t="s">
        <v>654</v>
      </c>
      <c r="M46" s="13"/>
      <c r="N46" s="30"/>
      <c r="O46" s="13" t="s">
        <v>655</v>
      </c>
      <c r="P46" s="13" t="s">
        <v>656</v>
      </c>
      <c r="Q46" s="13" t="s">
        <v>657</v>
      </c>
      <c r="U46" t="s">
        <v>650</v>
      </c>
      <c r="V46" t="str">
        <f t="shared" si="0"/>
        <v>ai12</v>
      </c>
      <c r="W46" t="s">
        <v>498</v>
      </c>
    </row>
    <row r="47" spans="1:23" ht="12.75">
      <c r="A47" t="s">
        <v>52</v>
      </c>
      <c r="B47" t="s">
        <v>16</v>
      </c>
      <c r="C47" t="s">
        <v>608</v>
      </c>
      <c r="D47" t="s">
        <v>617</v>
      </c>
      <c r="E47" t="s">
        <v>627</v>
      </c>
      <c r="F47" t="s">
        <v>598</v>
      </c>
      <c r="G47" t="s">
        <v>82</v>
      </c>
      <c r="H47" t="s">
        <v>658</v>
      </c>
      <c r="I47" t="s">
        <v>427</v>
      </c>
      <c r="J47" t="s">
        <v>451</v>
      </c>
      <c r="K47" s="30" t="s">
        <v>659</v>
      </c>
      <c r="L47" s="35" t="s">
        <v>660</v>
      </c>
      <c r="M47" s="13" t="s">
        <v>451</v>
      </c>
      <c r="N47" s="30" t="s">
        <v>79</v>
      </c>
      <c r="O47" s="13" t="s">
        <v>636</v>
      </c>
      <c r="P47" s="13" t="s">
        <v>646</v>
      </c>
      <c r="Q47" s="13" t="s">
        <v>654</v>
      </c>
      <c r="T47" t="s">
        <v>52</v>
      </c>
      <c r="V47" t="str">
        <f t="shared" si="0"/>
        <v>h13</v>
      </c>
      <c r="W47" t="s">
        <v>475</v>
      </c>
    </row>
    <row r="48" spans="1:23" ht="12.75">
      <c r="A48" t="s">
        <v>661</v>
      </c>
      <c r="B48" t="s">
        <v>17</v>
      </c>
      <c r="C48" t="s">
        <v>662</v>
      </c>
      <c r="D48" t="s">
        <v>663</v>
      </c>
      <c r="E48" t="s">
        <v>664</v>
      </c>
      <c r="F48" t="s">
        <v>598</v>
      </c>
      <c r="G48" t="s">
        <v>83</v>
      </c>
      <c r="H48" t="s">
        <v>658</v>
      </c>
      <c r="I48" t="s">
        <v>427</v>
      </c>
      <c r="J48" t="s">
        <v>451</v>
      </c>
      <c r="K48" s="30" t="s">
        <v>659</v>
      </c>
      <c r="L48" s="35" t="s">
        <v>665</v>
      </c>
      <c r="M48" s="13"/>
      <c r="N48" s="30"/>
      <c r="O48" s="13" t="s">
        <v>666</v>
      </c>
      <c r="P48" s="13" t="s">
        <v>667</v>
      </c>
      <c r="Q48" s="13" t="s">
        <v>668</v>
      </c>
      <c r="U48" t="s">
        <v>661</v>
      </c>
      <c r="V48" t="str">
        <f t="shared" si="0"/>
        <v>ai13</v>
      </c>
      <c r="W48" t="s">
        <v>499</v>
      </c>
    </row>
    <row r="49" spans="1:23" ht="12.75">
      <c r="A49" t="s">
        <v>53</v>
      </c>
      <c r="B49" t="s">
        <v>18</v>
      </c>
      <c r="C49" t="s">
        <v>669</v>
      </c>
      <c r="D49" t="s">
        <v>670</v>
      </c>
      <c r="E49" t="s">
        <v>671</v>
      </c>
      <c r="F49" t="s">
        <v>672</v>
      </c>
      <c r="G49" t="s">
        <v>84</v>
      </c>
      <c r="H49" t="s">
        <v>673</v>
      </c>
      <c r="I49" t="s">
        <v>428</v>
      </c>
      <c r="J49" t="s">
        <v>452</v>
      </c>
      <c r="K49" s="30" t="s">
        <v>674</v>
      </c>
      <c r="L49" s="35" t="s">
        <v>126</v>
      </c>
      <c r="M49" s="13" t="s">
        <v>452</v>
      </c>
      <c r="N49" s="30" t="s">
        <v>624</v>
      </c>
      <c r="O49" s="13" t="s">
        <v>675</v>
      </c>
      <c r="P49" s="13" t="s">
        <v>676</v>
      </c>
      <c r="Q49" s="13" t="s">
        <v>677</v>
      </c>
      <c r="T49" t="s">
        <v>53</v>
      </c>
      <c r="V49" t="str">
        <f t="shared" si="0"/>
        <v>h14</v>
      </c>
      <c r="W49" t="s">
        <v>476</v>
      </c>
    </row>
    <row r="50" spans="1:23" ht="12.75">
      <c r="A50" t="s">
        <v>678</v>
      </c>
      <c r="B50" t="s">
        <v>19</v>
      </c>
      <c r="C50" t="s">
        <v>679</v>
      </c>
      <c r="D50" t="s">
        <v>680</v>
      </c>
      <c r="E50" t="s">
        <v>681</v>
      </c>
      <c r="F50" t="s">
        <v>672</v>
      </c>
      <c r="G50" t="s">
        <v>85</v>
      </c>
      <c r="H50" t="s">
        <v>673</v>
      </c>
      <c r="I50" t="s">
        <v>428</v>
      </c>
      <c r="J50" t="s">
        <v>452</v>
      </c>
      <c r="K50" s="30" t="s">
        <v>674</v>
      </c>
      <c r="L50" s="35" t="s">
        <v>662</v>
      </c>
      <c r="M50" s="13"/>
      <c r="N50" s="30"/>
      <c r="O50" s="13" t="s">
        <v>682</v>
      </c>
      <c r="P50" s="13" t="s">
        <v>683</v>
      </c>
      <c r="Q50" s="13" t="s">
        <v>684</v>
      </c>
      <c r="U50" t="s">
        <v>678</v>
      </c>
      <c r="V50" t="str">
        <f t="shared" si="0"/>
        <v>ai14</v>
      </c>
      <c r="W50" t="s">
        <v>500</v>
      </c>
    </row>
    <row r="51" spans="1:23" ht="12.75">
      <c r="A51" t="s">
        <v>54</v>
      </c>
      <c r="B51" t="s">
        <v>20</v>
      </c>
      <c r="C51" t="s">
        <v>685</v>
      </c>
      <c r="D51" t="s">
        <v>686</v>
      </c>
      <c r="E51" t="s">
        <v>687</v>
      </c>
      <c r="F51" t="s">
        <v>688</v>
      </c>
      <c r="G51" t="s">
        <v>86</v>
      </c>
      <c r="H51" t="s">
        <v>689</v>
      </c>
      <c r="I51" t="s">
        <v>429</v>
      </c>
      <c r="J51" t="s">
        <v>453</v>
      </c>
      <c r="K51" s="30" t="s">
        <v>690</v>
      </c>
      <c r="L51" s="35" t="s">
        <v>663</v>
      </c>
      <c r="M51" s="13" t="s">
        <v>453</v>
      </c>
      <c r="N51" s="30" t="s">
        <v>621</v>
      </c>
      <c r="O51" s="13" t="s">
        <v>691</v>
      </c>
      <c r="P51" s="13" t="s">
        <v>692</v>
      </c>
      <c r="Q51" s="13" t="s">
        <v>693</v>
      </c>
      <c r="T51" t="s">
        <v>54</v>
      </c>
      <c r="V51" t="str">
        <f t="shared" si="0"/>
        <v>h15</v>
      </c>
      <c r="W51" t="s">
        <v>477</v>
      </c>
    </row>
    <row r="52" spans="1:23" ht="12.75">
      <c r="A52" t="s">
        <v>694</v>
      </c>
      <c r="B52" t="s">
        <v>21</v>
      </c>
      <c r="C52" t="s">
        <v>695</v>
      </c>
      <c r="D52" t="s">
        <v>696</v>
      </c>
      <c r="E52" t="s">
        <v>697</v>
      </c>
      <c r="F52" t="s">
        <v>688</v>
      </c>
      <c r="G52" t="s">
        <v>87</v>
      </c>
      <c r="H52" t="s">
        <v>689</v>
      </c>
      <c r="I52" t="s">
        <v>429</v>
      </c>
      <c r="J52" t="s">
        <v>453</v>
      </c>
      <c r="K52" s="30" t="s">
        <v>690</v>
      </c>
      <c r="L52" s="35" t="s">
        <v>664</v>
      </c>
      <c r="M52" s="13"/>
      <c r="N52" s="30"/>
      <c r="O52" s="13" t="s">
        <v>698</v>
      </c>
      <c r="P52" s="13" t="s">
        <v>699</v>
      </c>
      <c r="Q52" s="13" t="s">
        <v>700</v>
      </c>
      <c r="U52" t="s">
        <v>694</v>
      </c>
      <c r="V52" t="str">
        <f t="shared" si="0"/>
        <v>ai15</v>
      </c>
      <c r="W52" t="s">
        <v>501</v>
      </c>
    </row>
    <row r="53" spans="1:23" ht="12.75">
      <c r="A53" t="s">
        <v>55</v>
      </c>
      <c r="B53" t="s">
        <v>22</v>
      </c>
      <c r="C53" t="s">
        <v>701</v>
      </c>
      <c r="D53" t="s">
        <v>702</v>
      </c>
      <c r="E53" t="s">
        <v>703</v>
      </c>
      <c r="F53" t="s">
        <v>704</v>
      </c>
      <c r="G53" t="s">
        <v>88</v>
      </c>
      <c r="H53" t="s">
        <v>705</v>
      </c>
      <c r="I53" t="s">
        <v>430</v>
      </c>
      <c r="J53" t="s">
        <v>454</v>
      </c>
      <c r="K53" s="30" t="s">
        <v>706</v>
      </c>
      <c r="L53" s="35" t="s">
        <v>666</v>
      </c>
      <c r="M53" s="13" t="s">
        <v>454</v>
      </c>
      <c r="N53" s="30" t="s">
        <v>622</v>
      </c>
      <c r="O53" s="13" t="s">
        <v>707</v>
      </c>
      <c r="P53" s="13" t="s">
        <v>708</v>
      </c>
      <c r="Q53" s="13" t="s">
        <v>709</v>
      </c>
      <c r="T53" t="s">
        <v>55</v>
      </c>
      <c r="V53" t="str">
        <f t="shared" si="0"/>
        <v>h16</v>
      </c>
      <c r="W53" t="s">
        <v>478</v>
      </c>
    </row>
    <row r="54" spans="1:23" ht="12.75">
      <c r="A54" t="s">
        <v>710</v>
      </c>
      <c r="B54" t="s">
        <v>23</v>
      </c>
      <c r="C54" t="s">
        <v>711</v>
      </c>
      <c r="D54" t="s">
        <v>712</v>
      </c>
      <c r="E54" t="s">
        <v>713</v>
      </c>
      <c r="F54" t="s">
        <v>704</v>
      </c>
      <c r="G54" t="s">
        <v>89</v>
      </c>
      <c r="H54" t="s">
        <v>705</v>
      </c>
      <c r="I54" t="s">
        <v>430</v>
      </c>
      <c r="J54" t="s">
        <v>454</v>
      </c>
      <c r="K54" s="30" t="s">
        <v>706</v>
      </c>
      <c r="L54" s="35" t="s">
        <v>667</v>
      </c>
      <c r="M54" s="13"/>
      <c r="N54" s="30"/>
      <c r="O54" s="13" t="s">
        <v>714</v>
      </c>
      <c r="P54" s="13" t="s">
        <v>715</v>
      </c>
      <c r="Q54" s="13" t="s">
        <v>716</v>
      </c>
      <c r="U54" t="s">
        <v>710</v>
      </c>
      <c r="V54" t="str">
        <f t="shared" si="0"/>
        <v>ai16</v>
      </c>
      <c r="W54" t="s">
        <v>502</v>
      </c>
    </row>
    <row r="55" spans="1:23" ht="12.75">
      <c r="A55" t="s">
        <v>56</v>
      </c>
      <c r="B55" t="s">
        <v>24</v>
      </c>
      <c r="C55" t="s">
        <v>717</v>
      </c>
      <c r="D55" t="s">
        <v>718</v>
      </c>
      <c r="E55" t="s">
        <v>719</v>
      </c>
      <c r="F55" t="s">
        <v>720</v>
      </c>
      <c r="G55" t="s">
        <v>90</v>
      </c>
      <c r="H55" t="s">
        <v>721</v>
      </c>
      <c r="I55" t="s">
        <v>431</v>
      </c>
      <c r="J55" t="s">
        <v>455</v>
      </c>
      <c r="K55" s="30" t="s">
        <v>722</v>
      </c>
      <c r="L55" s="35" t="s">
        <v>668</v>
      </c>
      <c r="M55" s="13" t="s">
        <v>455</v>
      </c>
      <c r="N55" s="30" t="s">
        <v>623</v>
      </c>
      <c r="O55" s="13" t="s">
        <v>723</v>
      </c>
      <c r="P55" s="13" t="s">
        <v>724</v>
      </c>
      <c r="Q55" s="13" t="s">
        <v>725</v>
      </c>
      <c r="T55" t="s">
        <v>56</v>
      </c>
      <c r="V55" t="str">
        <f t="shared" si="0"/>
        <v>h17</v>
      </c>
      <c r="W55" t="s">
        <v>479</v>
      </c>
    </row>
    <row r="56" spans="1:23" ht="12.75">
      <c r="A56" t="s">
        <v>726</v>
      </c>
      <c r="B56" t="s">
        <v>25</v>
      </c>
      <c r="C56" t="s">
        <v>727</v>
      </c>
      <c r="D56" t="s">
        <v>728</v>
      </c>
      <c r="E56" t="s">
        <v>729</v>
      </c>
      <c r="F56" t="s">
        <v>720</v>
      </c>
      <c r="G56" t="s">
        <v>91</v>
      </c>
      <c r="H56" t="s">
        <v>721</v>
      </c>
      <c r="I56" t="s">
        <v>431</v>
      </c>
      <c r="J56" t="s">
        <v>455</v>
      </c>
      <c r="K56" s="30" t="s">
        <v>722</v>
      </c>
      <c r="L56" s="35" t="s">
        <v>730</v>
      </c>
      <c r="M56" s="13"/>
      <c r="N56" s="30"/>
      <c r="O56" s="13" t="s">
        <v>731</v>
      </c>
      <c r="P56" s="13" t="s">
        <v>732</v>
      </c>
      <c r="Q56" s="13" t="s">
        <v>733</v>
      </c>
      <c r="U56" t="s">
        <v>726</v>
      </c>
      <c r="V56" t="str">
        <f t="shared" si="0"/>
        <v>ai17</v>
      </c>
      <c r="W56" t="s">
        <v>503</v>
      </c>
    </row>
    <row r="57" spans="1:23" ht="12.75">
      <c r="A57" t="s">
        <v>57</v>
      </c>
      <c r="B57" t="s">
        <v>26</v>
      </c>
      <c r="C57" t="s">
        <v>734</v>
      </c>
      <c r="D57" t="s">
        <v>735</v>
      </c>
      <c r="E57" t="s">
        <v>736</v>
      </c>
      <c r="F57" t="s">
        <v>737</v>
      </c>
      <c r="G57" t="s">
        <v>92</v>
      </c>
      <c r="H57" t="s">
        <v>738</v>
      </c>
      <c r="I57" t="s">
        <v>432</v>
      </c>
      <c r="J57" t="s">
        <v>456</v>
      </c>
      <c r="K57" s="30" t="s">
        <v>739</v>
      </c>
      <c r="L57" s="35" t="s">
        <v>740</v>
      </c>
      <c r="M57" s="13" t="s">
        <v>456</v>
      </c>
      <c r="N57" s="30" t="s">
        <v>629</v>
      </c>
      <c r="O57" s="13" t="s">
        <v>741</v>
      </c>
      <c r="P57" s="13" t="s">
        <v>742</v>
      </c>
      <c r="Q57" s="13" t="s">
        <v>743</v>
      </c>
      <c r="T57" t="s">
        <v>57</v>
      </c>
      <c r="V57" t="str">
        <f t="shared" si="0"/>
        <v>h18</v>
      </c>
      <c r="W57" t="s">
        <v>480</v>
      </c>
    </row>
    <row r="58" spans="1:23" ht="12.75">
      <c r="A58" t="s">
        <v>744</v>
      </c>
      <c r="B58" t="s">
        <v>27</v>
      </c>
      <c r="C58" t="s">
        <v>745</v>
      </c>
      <c r="D58" t="s">
        <v>746</v>
      </c>
      <c r="E58" t="s">
        <v>747</v>
      </c>
      <c r="F58" t="s">
        <v>737</v>
      </c>
      <c r="G58" t="s">
        <v>93</v>
      </c>
      <c r="H58" t="s">
        <v>738</v>
      </c>
      <c r="I58" t="s">
        <v>432</v>
      </c>
      <c r="J58" t="s">
        <v>456</v>
      </c>
      <c r="K58" s="30" t="s">
        <v>739</v>
      </c>
      <c r="L58" s="35" t="s">
        <v>127</v>
      </c>
      <c r="M58" s="13"/>
      <c r="N58" s="30"/>
      <c r="O58" s="13" t="s">
        <v>748</v>
      </c>
      <c r="P58" s="13" t="s">
        <v>749</v>
      </c>
      <c r="Q58" s="13" t="s">
        <v>750</v>
      </c>
      <c r="U58" t="s">
        <v>744</v>
      </c>
      <c r="V58" t="str">
        <f t="shared" si="0"/>
        <v>ai18</v>
      </c>
      <c r="W58" t="s">
        <v>504</v>
      </c>
    </row>
    <row r="59" spans="1:23" ht="12.75">
      <c r="A59" t="s">
        <v>58</v>
      </c>
      <c r="B59" t="s">
        <v>28</v>
      </c>
      <c r="C59" t="s">
        <v>751</v>
      </c>
      <c r="D59" t="s">
        <v>752</v>
      </c>
      <c r="E59" t="s">
        <v>753</v>
      </c>
      <c r="F59" t="s">
        <v>754</v>
      </c>
      <c r="G59" t="s">
        <v>94</v>
      </c>
      <c r="H59" t="s">
        <v>755</v>
      </c>
      <c r="I59" t="s">
        <v>433</v>
      </c>
      <c r="J59" t="s">
        <v>457</v>
      </c>
      <c r="K59" s="30" t="s">
        <v>756</v>
      </c>
      <c r="L59" s="35" t="s">
        <v>187</v>
      </c>
      <c r="M59" s="13" t="s">
        <v>457</v>
      </c>
      <c r="N59" s="30" t="s">
        <v>630</v>
      </c>
      <c r="O59" s="13" t="s">
        <v>757</v>
      </c>
      <c r="P59" s="13" t="s">
        <v>758</v>
      </c>
      <c r="Q59" s="13" t="s">
        <v>759</v>
      </c>
      <c r="T59" t="s">
        <v>58</v>
      </c>
      <c r="V59" t="str">
        <f t="shared" si="0"/>
        <v>h19</v>
      </c>
      <c r="W59" t="s">
        <v>481</v>
      </c>
    </row>
    <row r="60" spans="1:23" ht="12.75">
      <c r="A60" t="s">
        <v>760</v>
      </c>
      <c r="B60" t="s">
        <v>29</v>
      </c>
      <c r="C60" t="s">
        <v>761</v>
      </c>
      <c r="D60" t="s">
        <v>762</v>
      </c>
      <c r="E60" t="s">
        <v>763</v>
      </c>
      <c r="F60" t="s">
        <v>754</v>
      </c>
      <c r="G60" t="s">
        <v>95</v>
      </c>
      <c r="H60" t="s">
        <v>755</v>
      </c>
      <c r="I60" t="s">
        <v>433</v>
      </c>
      <c r="J60" t="s">
        <v>457</v>
      </c>
      <c r="K60" s="30" t="s">
        <v>756</v>
      </c>
      <c r="L60" s="35" t="s">
        <v>661</v>
      </c>
      <c r="M60" s="13"/>
      <c r="N60" s="30"/>
      <c r="O60" s="13" t="s">
        <v>764</v>
      </c>
      <c r="P60" s="13" t="s">
        <v>765</v>
      </c>
      <c r="Q60" s="13" t="s">
        <v>766</v>
      </c>
      <c r="U60" t="s">
        <v>760</v>
      </c>
      <c r="V60" t="str">
        <f t="shared" si="0"/>
        <v>ai19</v>
      </c>
      <c r="W60" t="s">
        <v>505</v>
      </c>
    </row>
    <row r="61" spans="1:23" ht="12.75">
      <c r="A61" t="s">
        <v>59</v>
      </c>
      <c r="B61" t="s">
        <v>30</v>
      </c>
      <c r="C61" t="s">
        <v>767</v>
      </c>
      <c r="D61" t="s">
        <v>768</v>
      </c>
      <c r="E61" t="s">
        <v>769</v>
      </c>
      <c r="F61" t="s">
        <v>770</v>
      </c>
      <c r="G61" t="s">
        <v>96</v>
      </c>
      <c r="H61" t="s">
        <v>771</v>
      </c>
      <c r="I61" t="s">
        <v>434</v>
      </c>
      <c r="J61" t="s">
        <v>458</v>
      </c>
      <c r="K61" s="30" t="s">
        <v>772</v>
      </c>
      <c r="L61" s="35" t="s">
        <v>211</v>
      </c>
      <c r="M61" s="13" t="s">
        <v>458</v>
      </c>
      <c r="N61" s="30" t="s">
        <v>631</v>
      </c>
      <c r="O61" s="13" t="s">
        <v>773</v>
      </c>
      <c r="P61" s="13" t="s">
        <v>774</v>
      </c>
      <c r="Q61" s="13" t="s">
        <v>775</v>
      </c>
      <c r="T61" t="s">
        <v>59</v>
      </c>
      <c r="V61" t="str">
        <f t="shared" si="0"/>
        <v>h20</v>
      </c>
      <c r="W61" t="s">
        <v>482</v>
      </c>
    </row>
    <row r="62" spans="1:23" ht="12.75">
      <c r="A62" t="s">
        <v>776</v>
      </c>
      <c r="B62" t="s">
        <v>31</v>
      </c>
      <c r="C62" t="s">
        <v>777</v>
      </c>
      <c r="D62" t="s">
        <v>778</v>
      </c>
      <c r="E62" t="s">
        <v>779</v>
      </c>
      <c r="F62" t="s">
        <v>770</v>
      </c>
      <c r="G62" t="s">
        <v>97</v>
      </c>
      <c r="H62" t="s">
        <v>771</v>
      </c>
      <c r="I62" t="s">
        <v>434</v>
      </c>
      <c r="J62" t="s">
        <v>458</v>
      </c>
      <c r="K62" s="30" t="s">
        <v>772</v>
      </c>
      <c r="L62" s="35" t="s">
        <v>235</v>
      </c>
      <c r="M62" s="13"/>
      <c r="N62" s="30"/>
      <c r="O62" s="13" t="s">
        <v>780</v>
      </c>
      <c r="P62" s="13" t="s">
        <v>781</v>
      </c>
      <c r="Q62" s="13" t="s">
        <v>782</v>
      </c>
      <c r="U62" t="s">
        <v>776</v>
      </c>
      <c r="V62" t="str">
        <f t="shared" si="0"/>
        <v>ai20</v>
      </c>
      <c r="W62" t="s">
        <v>506</v>
      </c>
    </row>
    <row r="63" spans="1:23" ht="12.75">
      <c r="A63" t="s">
        <v>60</v>
      </c>
      <c r="B63" t="s">
        <v>32</v>
      </c>
      <c r="C63" t="s">
        <v>783</v>
      </c>
      <c r="D63" t="s">
        <v>784</v>
      </c>
      <c r="E63" t="s">
        <v>785</v>
      </c>
      <c r="F63" t="s">
        <v>786</v>
      </c>
      <c r="G63" t="s">
        <v>98</v>
      </c>
      <c r="H63" t="s">
        <v>787</v>
      </c>
      <c r="I63" t="s">
        <v>435</v>
      </c>
      <c r="J63" t="s">
        <v>459</v>
      </c>
      <c r="K63" s="30" t="s">
        <v>788</v>
      </c>
      <c r="L63" s="35" t="s">
        <v>259</v>
      </c>
      <c r="M63" s="13" t="s">
        <v>459</v>
      </c>
      <c r="N63" s="30" t="s">
        <v>789</v>
      </c>
      <c r="O63" s="13" t="s">
        <v>790</v>
      </c>
      <c r="P63" s="13" t="s">
        <v>791</v>
      </c>
      <c r="Q63" s="13" t="s">
        <v>792</v>
      </c>
      <c r="T63" t="s">
        <v>60</v>
      </c>
      <c r="V63" t="str">
        <f t="shared" si="0"/>
        <v>h21</v>
      </c>
      <c r="W63" t="s">
        <v>483</v>
      </c>
    </row>
    <row r="64" spans="1:23" ht="12.75">
      <c r="A64" t="s">
        <v>793</v>
      </c>
      <c r="B64" t="s">
        <v>33</v>
      </c>
      <c r="C64" t="s">
        <v>794</v>
      </c>
      <c r="D64" t="s">
        <v>795</v>
      </c>
      <c r="E64" t="s">
        <v>796</v>
      </c>
      <c r="F64" t="s">
        <v>786</v>
      </c>
      <c r="G64" t="s">
        <v>99</v>
      </c>
      <c r="H64" t="s">
        <v>787</v>
      </c>
      <c r="I64" t="s">
        <v>435</v>
      </c>
      <c r="J64" t="s">
        <v>459</v>
      </c>
      <c r="K64" s="30" t="s">
        <v>788</v>
      </c>
      <c r="L64" s="35" t="s">
        <v>283</v>
      </c>
      <c r="M64" s="13"/>
      <c r="N64" s="30"/>
      <c r="O64" s="13" t="s">
        <v>797</v>
      </c>
      <c r="P64" s="13" t="s">
        <v>798</v>
      </c>
      <c r="Q64" s="13" t="s">
        <v>799</v>
      </c>
      <c r="U64" t="s">
        <v>793</v>
      </c>
      <c r="V64" t="str">
        <f t="shared" si="0"/>
        <v>ai21</v>
      </c>
      <c r="W64" t="s">
        <v>507</v>
      </c>
    </row>
    <row r="65" spans="1:23" ht="12.75">
      <c r="A65" t="s">
        <v>61</v>
      </c>
      <c r="B65" t="s">
        <v>34</v>
      </c>
      <c r="C65" t="s">
        <v>800</v>
      </c>
      <c r="D65" t="s">
        <v>801</v>
      </c>
      <c r="E65" t="s">
        <v>802</v>
      </c>
      <c r="F65" t="s">
        <v>803</v>
      </c>
      <c r="G65" t="s">
        <v>100</v>
      </c>
      <c r="H65" t="s">
        <v>804</v>
      </c>
      <c r="I65" t="s">
        <v>436</v>
      </c>
      <c r="J65" t="s">
        <v>460</v>
      </c>
      <c r="K65" s="30" t="s">
        <v>805</v>
      </c>
      <c r="L65" s="35" t="s">
        <v>307</v>
      </c>
      <c r="M65" s="13" t="s">
        <v>460</v>
      </c>
      <c r="N65" s="30" t="s">
        <v>806</v>
      </c>
      <c r="O65" s="13" t="s">
        <v>807</v>
      </c>
      <c r="P65" s="13" t="s">
        <v>808</v>
      </c>
      <c r="Q65" s="13" t="s">
        <v>809</v>
      </c>
      <c r="T65" t="s">
        <v>61</v>
      </c>
      <c r="V65" t="str">
        <f t="shared" si="0"/>
        <v>h22</v>
      </c>
      <c r="W65" t="s">
        <v>484</v>
      </c>
    </row>
    <row r="66" spans="1:23" ht="12.75">
      <c r="A66" t="s">
        <v>810</v>
      </c>
      <c r="B66" t="s">
        <v>35</v>
      </c>
      <c r="C66" t="s">
        <v>811</v>
      </c>
      <c r="D66" t="s">
        <v>812</v>
      </c>
      <c r="E66" t="s">
        <v>813</v>
      </c>
      <c r="F66" t="s">
        <v>803</v>
      </c>
      <c r="G66" t="s">
        <v>101</v>
      </c>
      <c r="H66" t="s">
        <v>804</v>
      </c>
      <c r="I66" t="s">
        <v>436</v>
      </c>
      <c r="J66" t="s">
        <v>460</v>
      </c>
      <c r="K66" s="30" t="s">
        <v>805</v>
      </c>
      <c r="L66" s="35" t="s">
        <v>331</v>
      </c>
      <c r="M66" s="13"/>
      <c r="N66" s="30"/>
      <c r="O66" s="13" t="s">
        <v>814</v>
      </c>
      <c r="P66" s="13" t="s">
        <v>815</v>
      </c>
      <c r="Q66" s="13" t="s">
        <v>816</v>
      </c>
      <c r="U66" t="s">
        <v>810</v>
      </c>
      <c r="V66" t="str">
        <f t="shared" si="0"/>
        <v>ai22</v>
      </c>
      <c r="W66" t="s">
        <v>508</v>
      </c>
    </row>
    <row r="67" spans="1:23" ht="12.75">
      <c r="A67" t="s">
        <v>62</v>
      </c>
      <c r="B67" t="s">
        <v>36</v>
      </c>
      <c r="C67" t="s">
        <v>817</v>
      </c>
      <c r="D67" t="s">
        <v>818</v>
      </c>
      <c r="E67" t="s">
        <v>819</v>
      </c>
      <c r="F67" t="s">
        <v>820</v>
      </c>
      <c r="G67" t="s">
        <v>102</v>
      </c>
      <c r="H67" t="s">
        <v>821</v>
      </c>
      <c r="I67" t="s">
        <v>437</v>
      </c>
      <c r="J67" t="s">
        <v>461</v>
      </c>
      <c r="K67" s="30" t="s">
        <v>822</v>
      </c>
      <c r="L67" s="35" t="s">
        <v>355</v>
      </c>
      <c r="M67" s="13" t="s">
        <v>461</v>
      </c>
      <c r="N67" s="30" t="s">
        <v>122</v>
      </c>
      <c r="O67" s="13" t="s">
        <v>823</v>
      </c>
      <c r="P67" s="13" t="s">
        <v>824</v>
      </c>
      <c r="Q67" s="13" t="s">
        <v>825</v>
      </c>
      <c r="T67" t="s">
        <v>62</v>
      </c>
      <c r="V67" t="str">
        <f t="shared" si="0"/>
        <v>h23</v>
      </c>
      <c r="W67" t="s">
        <v>485</v>
      </c>
    </row>
    <row r="68" spans="1:23" ht="12.75">
      <c r="A68" t="s">
        <v>826</v>
      </c>
      <c r="B68" t="s">
        <v>37</v>
      </c>
      <c r="C68" t="s">
        <v>827</v>
      </c>
      <c r="D68" t="s">
        <v>828</v>
      </c>
      <c r="E68" t="s">
        <v>829</v>
      </c>
      <c r="F68" t="s">
        <v>820</v>
      </c>
      <c r="G68" t="s">
        <v>103</v>
      </c>
      <c r="H68" t="s">
        <v>821</v>
      </c>
      <c r="I68" t="s">
        <v>437</v>
      </c>
      <c r="J68" t="s">
        <v>461</v>
      </c>
      <c r="K68" s="30" t="s">
        <v>822</v>
      </c>
      <c r="L68" s="35" t="s">
        <v>403</v>
      </c>
      <c r="M68" s="13"/>
      <c r="N68" s="30"/>
      <c r="O68" s="13" t="s">
        <v>830</v>
      </c>
      <c r="P68" s="13" t="s">
        <v>831</v>
      </c>
      <c r="Q68" s="13" t="s">
        <v>832</v>
      </c>
      <c r="U68" t="s">
        <v>826</v>
      </c>
      <c r="V68" t="str">
        <f t="shared" si="0"/>
        <v>ai23</v>
      </c>
      <c r="W68" t="s">
        <v>509</v>
      </c>
    </row>
    <row r="69" spans="1:23" ht="12.75">
      <c r="A69" t="s">
        <v>63</v>
      </c>
      <c r="B69" t="s">
        <v>38</v>
      </c>
      <c r="C69" t="s">
        <v>833</v>
      </c>
      <c r="D69" t="s">
        <v>834</v>
      </c>
      <c r="E69" t="s">
        <v>835</v>
      </c>
      <c r="F69" t="s">
        <v>836</v>
      </c>
      <c r="G69" t="s">
        <v>104</v>
      </c>
      <c r="H69" t="s">
        <v>837</v>
      </c>
      <c r="I69" t="s">
        <v>438</v>
      </c>
      <c r="J69" t="s">
        <v>462</v>
      </c>
      <c r="K69" s="30" t="s">
        <v>838</v>
      </c>
      <c r="L69" s="35" t="s">
        <v>427</v>
      </c>
      <c r="M69" s="13" t="s">
        <v>462</v>
      </c>
      <c r="N69" s="30" t="s">
        <v>633</v>
      </c>
      <c r="O69" s="13" t="s">
        <v>839</v>
      </c>
      <c r="P69" s="13" t="s">
        <v>840</v>
      </c>
      <c r="Q69" s="13" t="s">
        <v>841</v>
      </c>
      <c r="T69" t="s">
        <v>63</v>
      </c>
      <c r="V69" t="str">
        <f t="shared" si="0"/>
        <v>h24</v>
      </c>
      <c r="W69" t="s">
        <v>486</v>
      </c>
    </row>
    <row r="70" spans="1:23" ht="12.75">
      <c r="A70" t="s">
        <v>842</v>
      </c>
      <c r="B70" t="s">
        <v>39</v>
      </c>
      <c r="C70" t="s">
        <v>843</v>
      </c>
      <c r="D70" t="s">
        <v>844</v>
      </c>
      <c r="E70" t="s">
        <v>845</v>
      </c>
      <c r="F70" t="s">
        <v>836</v>
      </c>
      <c r="G70" t="s">
        <v>105</v>
      </c>
      <c r="H70" t="s">
        <v>837</v>
      </c>
      <c r="I70" t="s">
        <v>438</v>
      </c>
      <c r="J70" t="s">
        <v>462</v>
      </c>
      <c r="K70" s="30" t="s">
        <v>838</v>
      </c>
      <c r="L70" s="35" t="s">
        <v>658</v>
      </c>
      <c r="M70" s="13"/>
      <c r="N70" s="30"/>
      <c r="O70" s="13" t="s">
        <v>846</v>
      </c>
      <c r="P70" s="13" t="s">
        <v>847</v>
      </c>
      <c r="Q70" s="13" t="s">
        <v>848</v>
      </c>
      <c r="U70" t="s">
        <v>842</v>
      </c>
      <c r="V70" t="str">
        <f t="shared" si="0"/>
        <v>ai24</v>
      </c>
      <c r="W70" t="s">
        <v>510</v>
      </c>
    </row>
    <row r="71" spans="1:23" ht="12.75">
      <c r="A71" t="s">
        <v>64</v>
      </c>
      <c r="B71" s="4" t="s">
        <v>40</v>
      </c>
      <c r="C71" s="4" t="s">
        <v>849</v>
      </c>
      <c r="D71" s="4" t="s">
        <v>850</v>
      </c>
      <c r="E71" s="4" t="s">
        <v>851</v>
      </c>
      <c r="F71" s="4" t="s">
        <v>852</v>
      </c>
      <c r="G71" s="4" t="s">
        <v>106</v>
      </c>
      <c r="H71" s="4" t="s">
        <v>853</v>
      </c>
      <c r="I71" s="4" t="s">
        <v>439</v>
      </c>
      <c r="J71" s="4" t="s">
        <v>463</v>
      </c>
      <c r="K71" s="61" t="s">
        <v>854</v>
      </c>
      <c r="L71" s="62" t="s">
        <v>163</v>
      </c>
      <c r="M71" s="60" t="s">
        <v>463</v>
      </c>
      <c r="N71" s="61" t="s">
        <v>634</v>
      </c>
      <c r="O71" s="13" t="s">
        <v>855</v>
      </c>
      <c r="P71" s="13" t="s">
        <v>856</v>
      </c>
      <c r="Q71" s="13" t="s">
        <v>857</v>
      </c>
      <c r="T71" t="s">
        <v>64</v>
      </c>
      <c r="V71" t="str">
        <f t="shared" si="0"/>
        <v>h25</v>
      </c>
      <c r="W71" t="s">
        <v>487</v>
      </c>
    </row>
    <row r="72" spans="1:23" ht="12.75">
      <c r="A72" t="s">
        <v>858</v>
      </c>
      <c r="B72" s="4" t="s">
        <v>41</v>
      </c>
      <c r="C72" s="4" t="s">
        <v>859</v>
      </c>
      <c r="D72" s="4" t="s">
        <v>860</v>
      </c>
      <c r="E72" s="4" t="s">
        <v>861</v>
      </c>
      <c r="F72" s="4" t="s">
        <v>852</v>
      </c>
      <c r="G72" s="4" t="s">
        <v>107</v>
      </c>
      <c r="H72" s="4" t="s">
        <v>853</v>
      </c>
      <c r="I72" s="4" t="s">
        <v>439</v>
      </c>
      <c r="J72" s="4" t="s">
        <v>463</v>
      </c>
      <c r="K72" s="61" t="s">
        <v>854</v>
      </c>
      <c r="L72" s="62" t="s">
        <v>379</v>
      </c>
      <c r="M72" s="60"/>
      <c r="N72" s="61"/>
      <c r="O72" s="13" t="s">
        <v>862</v>
      </c>
      <c r="P72" s="13" t="s">
        <v>863</v>
      </c>
      <c r="Q72" s="13" t="s">
        <v>864</v>
      </c>
      <c r="U72" t="s">
        <v>858</v>
      </c>
      <c r="V72" t="str">
        <f t="shared" si="0"/>
        <v>ai25</v>
      </c>
      <c r="W72" t="s">
        <v>511</v>
      </c>
    </row>
    <row r="73" spans="1:23" ht="12.75">
      <c r="A73" t="s">
        <v>65</v>
      </c>
      <c r="B73" s="4" t="s">
        <v>42</v>
      </c>
      <c r="C73" s="4" t="s">
        <v>865</v>
      </c>
      <c r="D73" s="4" t="s">
        <v>866</v>
      </c>
      <c r="E73" s="4" t="s">
        <v>867</v>
      </c>
      <c r="F73" s="4" t="s">
        <v>868</v>
      </c>
      <c r="G73" s="4" t="s">
        <v>108</v>
      </c>
      <c r="H73" s="4" t="s">
        <v>869</v>
      </c>
      <c r="I73" s="4" t="s">
        <v>440</v>
      </c>
      <c r="J73" s="4" t="s">
        <v>464</v>
      </c>
      <c r="K73" s="61" t="s">
        <v>870</v>
      </c>
      <c r="L73" s="62" t="s">
        <v>451</v>
      </c>
      <c r="M73" s="60" t="s">
        <v>464</v>
      </c>
      <c r="N73" s="61" t="s">
        <v>635</v>
      </c>
      <c r="O73" s="13" t="s">
        <v>871</v>
      </c>
      <c r="P73" s="13" t="s">
        <v>872</v>
      </c>
      <c r="Q73" s="13" t="s">
        <v>873</v>
      </c>
      <c r="T73" t="s">
        <v>65</v>
      </c>
      <c r="V73" t="str">
        <f t="shared" si="0"/>
        <v>h26</v>
      </c>
      <c r="W73" t="s">
        <v>488</v>
      </c>
    </row>
    <row r="74" spans="1:23" ht="12.75">
      <c r="A74" t="s">
        <v>874</v>
      </c>
      <c r="B74" s="4" t="s">
        <v>43</v>
      </c>
      <c r="C74" s="4" t="s">
        <v>875</v>
      </c>
      <c r="D74" s="4" t="s">
        <v>876</v>
      </c>
      <c r="E74" s="4" t="s">
        <v>877</v>
      </c>
      <c r="F74" s="4" t="s">
        <v>868</v>
      </c>
      <c r="G74" s="4" t="s">
        <v>109</v>
      </c>
      <c r="H74" s="4" t="s">
        <v>869</v>
      </c>
      <c r="I74" s="4" t="s">
        <v>440</v>
      </c>
      <c r="J74" s="4" t="s">
        <v>464</v>
      </c>
      <c r="K74" s="61" t="s">
        <v>870</v>
      </c>
      <c r="L74" s="62" t="s">
        <v>878</v>
      </c>
      <c r="M74" s="60"/>
      <c r="N74" s="61"/>
      <c r="O74" s="13" t="s">
        <v>879</v>
      </c>
      <c r="P74" s="13" t="s">
        <v>880</v>
      </c>
      <c r="Q74" s="13" t="s">
        <v>881</v>
      </c>
      <c r="U74" t="s">
        <v>874</v>
      </c>
      <c r="V74" t="str">
        <f t="shared" si="0"/>
        <v>ai26</v>
      </c>
      <c r="W74" t="s">
        <v>512</v>
      </c>
    </row>
    <row r="75" spans="15:17" ht="12.75">
      <c r="O75" s="13"/>
      <c r="P75" s="13"/>
      <c r="Q75" s="13"/>
    </row>
    <row r="76" spans="15:17" ht="12.75">
      <c r="O76" s="13"/>
      <c r="P76" s="13"/>
      <c r="Q76" s="13"/>
    </row>
    <row r="77" spans="1:9" ht="12.75">
      <c r="A77" s="31" t="s">
        <v>154</v>
      </c>
      <c r="B77" s="32"/>
      <c r="C77" s="32"/>
      <c r="D77" s="32"/>
      <c r="E77" s="32"/>
      <c r="F77" s="32"/>
      <c r="G77" s="32"/>
      <c r="H77" s="32"/>
      <c r="I77" s="32"/>
    </row>
    <row r="79" spans="1:44" ht="12.75">
      <c r="A79" t="s">
        <v>0</v>
      </c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7</v>
      </c>
      <c r="I79" t="s">
        <v>8</v>
      </c>
      <c r="J79" t="s">
        <v>9</v>
      </c>
      <c r="K79" t="s">
        <v>10</v>
      </c>
      <c r="L79" t="s">
        <v>11</v>
      </c>
      <c r="M79" t="s">
        <v>12</v>
      </c>
      <c r="N79" t="s">
        <v>13</v>
      </c>
      <c r="O79" t="s">
        <v>14</v>
      </c>
      <c r="P79" t="s">
        <v>15</v>
      </c>
      <c r="Q79" t="s">
        <v>16</v>
      </c>
      <c r="R79" t="s">
        <v>17</v>
      </c>
      <c r="S79" t="s">
        <v>18</v>
      </c>
      <c r="T79" t="s">
        <v>19</v>
      </c>
      <c r="U79" t="s">
        <v>20</v>
      </c>
      <c r="V79" t="s">
        <v>21</v>
      </c>
      <c r="W79" t="s">
        <v>22</v>
      </c>
      <c r="X79" t="s">
        <v>23</v>
      </c>
      <c r="Y79" t="s">
        <v>24</v>
      </c>
      <c r="Z79" t="s">
        <v>25</v>
      </c>
      <c r="AA79" t="s">
        <v>26</v>
      </c>
      <c r="AB79" t="s">
        <v>27</v>
      </c>
      <c r="AC79" t="s">
        <v>28</v>
      </c>
      <c r="AD79" t="s">
        <v>29</v>
      </c>
      <c r="AE79" t="s">
        <v>30</v>
      </c>
      <c r="AF79" t="s">
        <v>31</v>
      </c>
      <c r="AG79" t="s">
        <v>32</v>
      </c>
      <c r="AH79" t="s">
        <v>33</v>
      </c>
      <c r="AI79" t="s">
        <v>34</v>
      </c>
      <c r="AJ79" t="s">
        <v>35</v>
      </c>
      <c r="AK79" t="s">
        <v>36</v>
      </c>
      <c r="AL79" t="s">
        <v>37</v>
      </c>
      <c r="AM79" t="s">
        <v>38</v>
      </c>
      <c r="AN79" t="s">
        <v>39</v>
      </c>
      <c r="AO79" s="4" t="s">
        <v>40</v>
      </c>
      <c r="AP79" s="4" t="s">
        <v>41</v>
      </c>
      <c r="AQ79" s="4" t="s">
        <v>42</v>
      </c>
      <c r="AR79" s="4" t="s">
        <v>43</v>
      </c>
    </row>
    <row r="80" spans="1:44" ht="12.75">
      <c r="A80" t="s">
        <v>66</v>
      </c>
      <c r="B80" t="s">
        <v>67</v>
      </c>
      <c r="C80" t="s">
        <v>68</v>
      </c>
      <c r="D80" t="s">
        <v>69</v>
      </c>
      <c r="E80" t="s">
        <v>70</v>
      </c>
      <c r="F80" t="s">
        <v>71</v>
      </c>
      <c r="G80" t="s">
        <v>72</v>
      </c>
      <c r="H80" t="s">
        <v>73</v>
      </c>
      <c r="I80" t="s">
        <v>74</v>
      </c>
      <c r="J80" t="s">
        <v>75</v>
      </c>
      <c r="K80" t="s">
        <v>76</v>
      </c>
      <c r="L80" t="s">
        <v>77</v>
      </c>
      <c r="M80" t="s">
        <v>78</v>
      </c>
      <c r="N80" t="s">
        <v>79</v>
      </c>
      <c r="O80" t="s">
        <v>80</v>
      </c>
      <c r="P80" t="s">
        <v>81</v>
      </c>
      <c r="Q80" t="s">
        <v>82</v>
      </c>
      <c r="R80" t="s">
        <v>83</v>
      </c>
      <c r="S80" t="s">
        <v>84</v>
      </c>
      <c r="T80" t="s">
        <v>85</v>
      </c>
      <c r="U80" t="s">
        <v>86</v>
      </c>
      <c r="V80" t="s">
        <v>87</v>
      </c>
      <c r="W80" t="s">
        <v>88</v>
      </c>
      <c r="X80" t="s">
        <v>89</v>
      </c>
      <c r="Y80" t="s">
        <v>90</v>
      </c>
      <c r="Z80" t="s">
        <v>91</v>
      </c>
      <c r="AA80" t="s">
        <v>92</v>
      </c>
      <c r="AB80" t="s">
        <v>93</v>
      </c>
      <c r="AC80" t="s">
        <v>94</v>
      </c>
      <c r="AD80" t="s">
        <v>95</v>
      </c>
      <c r="AE80" t="s">
        <v>96</v>
      </c>
      <c r="AF80" t="s">
        <v>97</v>
      </c>
      <c r="AG80" t="s">
        <v>98</v>
      </c>
      <c r="AH80" t="s">
        <v>99</v>
      </c>
      <c r="AI80" t="s">
        <v>100</v>
      </c>
      <c r="AJ80" t="s">
        <v>101</v>
      </c>
      <c r="AK80" t="s">
        <v>102</v>
      </c>
      <c r="AL80" t="s">
        <v>103</v>
      </c>
      <c r="AM80" t="s">
        <v>104</v>
      </c>
      <c r="AN80" t="s">
        <v>105</v>
      </c>
      <c r="AO80" s="4" t="s">
        <v>106</v>
      </c>
      <c r="AP80" s="4" t="s">
        <v>107</v>
      </c>
      <c r="AQ80" s="4" t="s">
        <v>108</v>
      </c>
      <c r="AR80" s="4" t="s">
        <v>109</v>
      </c>
    </row>
    <row r="81" spans="1:44" ht="12.75">
      <c r="A81" t="s">
        <v>110</v>
      </c>
      <c r="B81" t="s">
        <v>111</v>
      </c>
      <c r="C81" t="s">
        <v>112</v>
      </c>
      <c r="D81" t="s">
        <v>113</v>
      </c>
      <c r="E81" t="s">
        <v>114</v>
      </c>
      <c r="F81" t="s">
        <v>115</v>
      </c>
      <c r="G81" t="s">
        <v>116</v>
      </c>
      <c r="H81" t="s">
        <v>117</v>
      </c>
      <c r="I81" t="s">
        <v>118</v>
      </c>
      <c r="J81" t="s">
        <v>119</v>
      </c>
      <c r="K81" t="s">
        <v>120</v>
      </c>
      <c r="L81" t="s">
        <v>121</v>
      </c>
      <c r="M81" t="s">
        <v>122</v>
      </c>
      <c r="N81" t="s">
        <v>123</v>
      </c>
      <c r="O81" t="s">
        <v>124</v>
      </c>
      <c r="P81" t="s">
        <v>125</v>
      </c>
      <c r="Q81" t="s">
        <v>126</v>
      </c>
      <c r="R81" t="s">
        <v>127</v>
      </c>
      <c r="S81" t="s">
        <v>128</v>
      </c>
      <c r="T81" t="s">
        <v>129</v>
      </c>
      <c r="U81" t="s">
        <v>130</v>
      </c>
      <c r="V81" t="s">
        <v>131</v>
      </c>
      <c r="W81" t="s">
        <v>132</v>
      </c>
      <c r="X81" t="s">
        <v>133</v>
      </c>
      <c r="Y81" t="s">
        <v>134</v>
      </c>
      <c r="Z81" t="s">
        <v>135</v>
      </c>
      <c r="AA81" t="s">
        <v>136</v>
      </c>
      <c r="AB81" t="s">
        <v>137</v>
      </c>
      <c r="AC81" t="s">
        <v>138</v>
      </c>
      <c r="AD81" t="s">
        <v>139</v>
      </c>
      <c r="AE81" t="s">
        <v>140</v>
      </c>
      <c r="AF81" t="s">
        <v>141</v>
      </c>
      <c r="AG81" t="s">
        <v>142</v>
      </c>
      <c r="AH81" t="s">
        <v>143</v>
      </c>
      <c r="AI81" t="s">
        <v>144</v>
      </c>
      <c r="AJ81" t="s">
        <v>145</v>
      </c>
      <c r="AK81" t="s">
        <v>146</v>
      </c>
      <c r="AL81" t="s">
        <v>147</v>
      </c>
      <c r="AM81" t="s">
        <v>148</v>
      </c>
      <c r="AN81" t="s">
        <v>149</v>
      </c>
      <c r="AO81" s="4" t="s">
        <v>150</v>
      </c>
      <c r="AP81" s="4" t="s">
        <v>151</v>
      </c>
      <c r="AQ81" s="4" t="s">
        <v>152</v>
      </c>
      <c r="AR81" s="4" t="s">
        <v>153</v>
      </c>
    </row>
    <row r="82" spans="1:44" ht="12.75">
      <c r="A82" s="35" t="s">
        <v>16</v>
      </c>
      <c r="B82" s="35" t="s">
        <v>17</v>
      </c>
      <c r="C82" s="35" t="s">
        <v>52</v>
      </c>
      <c r="D82" s="35" t="s">
        <v>544</v>
      </c>
      <c r="E82" s="35" t="s">
        <v>554</v>
      </c>
      <c r="F82" s="35" t="s">
        <v>562</v>
      </c>
      <c r="G82" s="35" t="s">
        <v>572</v>
      </c>
      <c r="H82" s="35" t="s">
        <v>82</v>
      </c>
      <c r="I82" s="35" t="s">
        <v>83</v>
      </c>
      <c r="J82" s="35" t="s">
        <v>598</v>
      </c>
      <c r="K82" s="35" t="s">
        <v>608</v>
      </c>
      <c r="L82" s="35" t="s">
        <v>617</v>
      </c>
      <c r="M82" s="35" t="s">
        <v>627</v>
      </c>
      <c r="N82" s="35" t="s">
        <v>636</v>
      </c>
      <c r="O82" s="35" t="s">
        <v>646</v>
      </c>
      <c r="P82" s="35" t="s">
        <v>654</v>
      </c>
      <c r="Q82" s="35" t="s">
        <v>660</v>
      </c>
      <c r="R82" s="35" t="s">
        <v>665</v>
      </c>
      <c r="S82" s="35" t="s">
        <v>126</v>
      </c>
      <c r="T82" s="35" t="s">
        <v>662</v>
      </c>
      <c r="U82" s="35" t="s">
        <v>663</v>
      </c>
      <c r="V82" s="35" t="s">
        <v>664</v>
      </c>
      <c r="W82" s="35" t="s">
        <v>666</v>
      </c>
      <c r="X82" t="s">
        <v>667</v>
      </c>
      <c r="Y82" t="s">
        <v>668</v>
      </c>
      <c r="Z82" t="s">
        <v>730</v>
      </c>
      <c r="AA82" t="s">
        <v>740</v>
      </c>
      <c r="AB82" t="s">
        <v>127</v>
      </c>
      <c r="AC82" t="s">
        <v>187</v>
      </c>
      <c r="AD82" t="s">
        <v>661</v>
      </c>
      <c r="AE82" t="s">
        <v>211</v>
      </c>
      <c r="AF82" t="s">
        <v>235</v>
      </c>
      <c r="AG82" t="s">
        <v>259</v>
      </c>
      <c r="AH82" t="s">
        <v>283</v>
      </c>
      <c r="AI82" t="s">
        <v>307</v>
      </c>
      <c r="AJ82" t="s">
        <v>331</v>
      </c>
      <c r="AK82" t="s">
        <v>355</v>
      </c>
      <c r="AL82" t="s">
        <v>403</v>
      </c>
      <c r="AM82" t="s">
        <v>427</v>
      </c>
      <c r="AN82" t="s">
        <v>658</v>
      </c>
      <c r="AO82" s="4" t="s">
        <v>163</v>
      </c>
      <c r="AP82" s="4" t="s">
        <v>379</v>
      </c>
      <c r="AQ82" s="4" t="s">
        <v>451</v>
      </c>
      <c r="AR82" s="4" t="s">
        <v>878</v>
      </c>
    </row>
    <row r="83" spans="1:44" ht="12.75">
      <c r="A83" t="s">
        <v>371</v>
      </c>
      <c r="B83" t="s">
        <v>371</v>
      </c>
      <c r="C83" t="s">
        <v>372</v>
      </c>
      <c r="D83" t="s">
        <v>372</v>
      </c>
      <c r="E83" t="s">
        <v>373</v>
      </c>
      <c r="F83" t="s">
        <v>373</v>
      </c>
      <c r="G83" t="s">
        <v>374</v>
      </c>
      <c r="H83" t="s">
        <v>374</v>
      </c>
      <c r="I83" t="s">
        <v>375</v>
      </c>
      <c r="J83" t="s">
        <v>375</v>
      </c>
      <c r="K83" t="s">
        <v>376</v>
      </c>
      <c r="L83" t="s">
        <v>376</v>
      </c>
      <c r="M83" t="s">
        <v>377</v>
      </c>
      <c r="N83" t="s">
        <v>377</v>
      </c>
      <c r="O83" t="s">
        <v>378</v>
      </c>
      <c r="P83" t="s">
        <v>378</v>
      </c>
      <c r="Q83" t="s">
        <v>379</v>
      </c>
      <c r="R83" t="s">
        <v>379</v>
      </c>
      <c r="S83" t="s">
        <v>380</v>
      </c>
      <c r="T83" t="s">
        <v>380</v>
      </c>
      <c r="U83" t="s">
        <v>381</v>
      </c>
      <c r="V83" t="s">
        <v>381</v>
      </c>
      <c r="W83" t="s">
        <v>382</v>
      </c>
      <c r="X83" t="s">
        <v>382</v>
      </c>
      <c r="Y83" t="s">
        <v>383</v>
      </c>
      <c r="Z83" t="s">
        <v>383</v>
      </c>
      <c r="AA83" t="s">
        <v>384</v>
      </c>
      <c r="AB83" t="s">
        <v>384</v>
      </c>
      <c r="AC83" t="s">
        <v>385</v>
      </c>
      <c r="AD83" t="s">
        <v>385</v>
      </c>
      <c r="AE83" t="s">
        <v>386</v>
      </c>
      <c r="AF83" t="s">
        <v>386</v>
      </c>
      <c r="AG83" t="s">
        <v>387</v>
      </c>
      <c r="AH83" t="s">
        <v>387</v>
      </c>
      <c r="AI83" t="s">
        <v>388</v>
      </c>
      <c r="AJ83" t="s">
        <v>388</v>
      </c>
      <c r="AK83" t="s">
        <v>389</v>
      </c>
      <c r="AL83" t="s">
        <v>389</v>
      </c>
      <c r="AM83" t="s">
        <v>390</v>
      </c>
      <c r="AN83" t="s">
        <v>390</v>
      </c>
      <c r="AO83" s="4" t="s">
        <v>391</v>
      </c>
      <c r="AP83" s="4" t="s">
        <v>391</v>
      </c>
      <c r="AQ83" s="4" t="s">
        <v>392</v>
      </c>
      <c r="AR83" s="4" t="s">
        <v>392</v>
      </c>
    </row>
    <row r="84" spans="1:44" ht="12.75">
      <c r="A84" s="30" t="s">
        <v>882</v>
      </c>
      <c r="B84" s="30" t="s">
        <v>882</v>
      </c>
      <c r="C84" s="30" t="s">
        <v>883</v>
      </c>
      <c r="D84" s="30" t="s">
        <v>883</v>
      </c>
      <c r="E84" s="30" t="s">
        <v>884</v>
      </c>
      <c r="F84" s="30" t="s">
        <v>884</v>
      </c>
      <c r="G84" s="30" t="s">
        <v>885</v>
      </c>
      <c r="H84" s="30" t="s">
        <v>885</v>
      </c>
      <c r="I84" s="30" t="s">
        <v>886</v>
      </c>
      <c r="J84" s="30" t="s">
        <v>886</v>
      </c>
      <c r="K84" s="30" t="s">
        <v>887</v>
      </c>
      <c r="L84" s="30" t="s">
        <v>887</v>
      </c>
      <c r="M84" s="30" t="s">
        <v>888</v>
      </c>
      <c r="N84" s="30" t="s">
        <v>888</v>
      </c>
      <c r="O84" s="30" t="s">
        <v>889</v>
      </c>
      <c r="P84" s="30" t="s">
        <v>889</v>
      </c>
      <c r="Q84" s="30" t="s">
        <v>890</v>
      </c>
      <c r="R84" s="30" t="s">
        <v>890</v>
      </c>
      <c r="S84" s="30" t="s">
        <v>891</v>
      </c>
      <c r="T84" s="30" t="s">
        <v>891</v>
      </c>
      <c r="U84" s="30" t="s">
        <v>892</v>
      </c>
      <c r="V84" s="30" t="s">
        <v>892</v>
      </c>
      <c r="W84" t="s">
        <v>893</v>
      </c>
      <c r="X84" t="s">
        <v>893</v>
      </c>
      <c r="Y84" t="s">
        <v>894</v>
      </c>
      <c r="Z84" t="s">
        <v>894</v>
      </c>
      <c r="AA84" t="s">
        <v>895</v>
      </c>
      <c r="AB84" t="s">
        <v>895</v>
      </c>
      <c r="AC84" t="s">
        <v>896</v>
      </c>
      <c r="AD84" t="s">
        <v>896</v>
      </c>
      <c r="AE84" t="s">
        <v>897</v>
      </c>
      <c r="AF84" t="s">
        <v>897</v>
      </c>
      <c r="AG84" t="s">
        <v>898</v>
      </c>
      <c r="AH84" t="s">
        <v>898</v>
      </c>
      <c r="AI84" t="s">
        <v>899</v>
      </c>
      <c r="AJ84" t="s">
        <v>899</v>
      </c>
      <c r="AK84" t="s">
        <v>900</v>
      </c>
      <c r="AL84" t="s">
        <v>900</v>
      </c>
      <c r="AM84" t="s">
        <v>901</v>
      </c>
      <c r="AN84" t="s">
        <v>901</v>
      </c>
      <c r="AO84" s="4" t="s">
        <v>902</v>
      </c>
      <c r="AP84" s="4" t="s">
        <v>902</v>
      </c>
      <c r="AQ84" s="4" t="s">
        <v>903</v>
      </c>
      <c r="AR84" s="4" t="s">
        <v>903</v>
      </c>
    </row>
    <row r="85" spans="1:44" ht="12.75">
      <c r="A85" t="s">
        <v>519</v>
      </c>
      <c r="B85" t="s">
        <v>519</v>
      </c>
      <c r="C85" t="s">
        <v>535</v>
      </c>
      <c r="D85" t="s">
        <v>535</v>
      </c>
      <c r="E85" t="s">
        <v>552</v>
      </c>
      <c r="F85" t="s">
        <v>552</v>
      </c>
      <c r="G85" t="s">
        <v>570</v>
      </c>
      <c r="H85" t="s">
        <v>570</v>
      </c>
      <c r="I85" t="s">
        <v>588</v>
      </c>
      <c r="J85" t="s">
        <v>588</v>
      </c>
      <c r="K85" t="s">
        <v>606</v>
      </c>
      <c r="L85" t="s">
        <v>606</v>
      </c>
      <c r="M85" t="s">
        <v>625</v>
      </c>
      <c r="N85" t="s">
        <v>625</v>
      </c>
      <c r="O85" t="s">
        <v>644</v>
      </c>
      <c r="P85" t="s">
        <v>644</v>
      </c>
      <c r="Q85" t="s">
        <v>658</v>
      </c>
      <c r="R85" t="s">
        <v>658</v>
      </c>
      <c r="S85" t="s">
        <v>673</v>
      </c>
      <c r="T85" t="s">
        <v>684</v>
      </c>
      <c r="U85" t="s">
        <v>689</v>
      </c>
      <c r="V85" t="s">
        <v>689</v>
      </c>
      <c r="W85" t="s">
        <v>705</v>
      </c>
      <c r="X85" t="s">
        <v>705</v>
      </c>
      <c r="Y85" t="s">
        <v>721</v>
      </c>
      <c r="Z85" t="s">
        <v>721</v>
      </c>
      <c r="AA85" t="s">
        <v>738</v>
      </c>
      <c r="AB85" t="s">
        <v>738</v>
      </c>
      <c r="AC85" t="s">
        <v>755</v>
      </c>
      <c r="AD85" t="s">
        <v>755</v>
      </c>
      <c r="AE85" t="s">
        <v>771</v>
      </c>
      <c r="AF85" t="s">
        <v>771</v>
      </c>
      <c r="AG85" t="s">
        <v>787</v>
      </c>
      <c r="AH85" t="s">
        <v>787</v>
      </c>
      <c r="AI85" t="s">
        <v>804</v>
      </c>
      <c r="AJ85" t="s">
        <v>804</v>
      </c>
      <c r="AK85" t="s">
        <v>821</v>
      </c>
      <c r="AL85" t="s">
        <v>821</v>
      </c>
      <c r="AM85" t="s">
        <v>837</v>
      </c>
      <c r="AN85" t="s">
        <v>837</v>
      </c>
      <c r="AO85" s="4" t="s">
        <v>853</v>
      </c>
      <c r="AP85" s="4" t="s">
        <v>853</v>
      </c>
      <c r="AQ85" s="4" t="s">
        <v>869</v>
      </c>
      <c r="AR85" s="4" t="s">
        <v>869</v>
      </c>
    </row>
    <row r="92" spans="1:9" ht="12.75">
      <c r="A92" s="31" t="s">
        <v>154</v>
      </c>
      <c r="B92" s="32"/>
      <c r="C92" s="32"/>
      <c r="D92" s="32"/>
      <c r="E92" s="32"/>
      <c r="F92" s="32"/>
      <c r="G92" s="32"/>
      <c r="H92" s="32"/>
      <c r="I92" s="32"/>
    </row>
    <row r="100" spans="1:6" ht="12.75">
      <c r="A100" t="s">
        <v>904</v>
      </c>
      <c r="B100" s="59" t="s">
        <v>71</v>
      </c>
      <c r="C100" s="59" t="s">
        <v>905</v>
      </c>
      <c r="D100" s="59" t="s">
        <v>70</v>
      </c>
      <c r="E100" t="s">
        <v>906</v>
      </c>
      <c r="F100" t="s">
        <v>907</v>
      </c>
    </row>
    <row r="101" spans="1:6" ht="12.75">
      <c r="A101" t="s">
        <v>904</v>
      </c>
      <c r="B101" s="59" t="s">
        <v>73</v>
      </c>
      <c r="C101" s="59" t="s">
        <v>908</v>
      </c>
      <c r="D101" s="59" t="s">
        <v>72</v>
      </c>
      <c r="E101" t="s">
        <v>909</v>
      </c>
      <c r="F101" t="s">
        <v>910</v>
      </c>
    </row>
    <row r="102" spans="1:6" ht="12.75">
      <c r="A102" t="s">
        <v>911</v>
      </c>
      <c r="B102" s="59" t="s">
        <v>75</v>
      </c>
      <c r="C102" s="59" t="s">
        <v>912</v>
      </c>
      <c r="D102" s="59" t="s">
        <v>74</v>
      </c>
      <c r="E102" t="s">
        <v>906</v>
      </c>
      <c r="F102" t="s">
        <v>907</v>
      </c>
    </row>
    <row r="103" spans="1:6" ht="12.75">
      <c r="A103" t="s">
        <v>911</v>
      </c>
      <c r="B103" s="59" t="s">
        <v>77</v>
      </c>
      <c r="C103" s="59" t="s">
        <v>913</v>
      </c>
      <c r="D103" s="59" t="s">
        <v>76</v>
      </c>
      <c r="E103" t="s">
        <v>909</v>
      </c>
      <c r="F103" t="s">
        <v>910</v>
      </c>
    </row>
    <row r="104" spans="1:6" ht="12.75">
      <c r="A104" t="s">
        <v>914</v>
      </c>
      <c r="B104" s="59" t="s">
        <v>79</v>
      </c>
      <c r="C104" s="59" t="s">
        <v>628</v>
      </c>
      <c r="D104" s="59" t="s">
        <v>78</v>
      </c>
      <c r="E104" t="s">
        <v>906</v>
      </c>
      <c r="F104" t="s">
        <v>907</v>
      </c>
    </row>
    <row r="105" spans="1:6" ht="12.75">
      <c r="A105" t="s">
        <v>914</v>
      </c>
      <c r="B105" s="59" t="s">
        <v>81</v>
      </c>
      <c r="C105" s="59" t="s">
        <v>915</v>
      </c>
      <c r="D105" s="59" t="s">
        <v>80</v>
      </c>
      <c r="E105" t="s">
        <v>909</v>
      </c>
      <c r="F105" t="s">
        <v>910</v>
      </c>
    </row>
    <row r="106" spans="1:6" ht="12.75">
      <c r="A106" t="s">
        <v>916</v>
      </c>
      <c r="B106" s="59" t="s">
        <v>83</v>
      </c>
      <c r="C106" s="59" t="s">
        <v>572</v>
      </c>
      <c r="D106" s="59" t="s">
        <v>82</v>
      </c>
      <c r="E106" t="s">
        <v>906</v>
      </c>
      <c r="F106" t="s">
        <v>907</v>
      </c>
    </row>
    <row r="107" spans="1:6" ht="12.75">
      <c r="A107" t="s">
        <v>916</v>
      </c>
      <c r="B107" s="59" t="s">
        <v>85</v>
      </c>
      <c r="C107" s="59" t="s">
        <v>917</v>
      </c>
      <c r="D107" s="59" t="s">
        <v>84</v>
      </c>
      <c r="E107" t="s">
        <v>909</v>
      </c>
      <c r="F107" t="s">
        <v>910</v>
      </c>
    </row>
    <row r="108" spans="1:6" ht="12.75">
      <c r="A108" t="s">
        <v>918</v>
      </c>
      <c r="B108" s="59" t="s">
        <v>87</v>
      </c>
      <c r="C108" s="59" t="s">
        <v>919</v>
      </c>
      <c r="D108" s="59" t="s">
        <v>86</v>
      </c>
      <c r="E108" t="s">
        <v>906</v>
      </c>
      <c r="F108" t="s">
        <v>907</v>
      </c>
    </row>
    <row r="109" spans="1:6" ht="12.75">
      <c r="A109" t="s">
        <v>918</v>
      </c>
      <c r="B109" s="59" t="s">
        <v>89</v>
      </c>
      <c r="C109" s="59" t="s">
        <v>920</v>
      </c>
      <c r="D109" s="59" t="s">
        <v>88</v>
      </c>
      <c r="E109" t="s">
        <v>909</v>
      </c>
      <c r="F109" t="s">
        <v>910</v>
      </c>
    </row>
    <row r="110" spans="1:6" ht="12.75">
      <c r="A110" t="s">
        <v>921</v>
      </c>
      <c r="B110" s="59" t="s">
        <v>91</v>
      </c>
      <c r="C110" s="59" t="s">
        <v>922</v>
      </c>
      <c r="D110" s="59" t="s">
        <v>90</v>
      </c>
      <c r="E110" t="s">
        <v>906</v>
      </c>
      <c r="F110" t="s">
        <v>907</v>
      </c>
    </row>
    <row r="111" spans="1:6" ht="12.75">
      <c r="A111" t="s">
        <v>921</v>
      </c>
      <c r="B111" s="59" t="s">
        <v>93</v>
      </c>
      <c r="C111" s="59" t="s">
        <v>923</v>
      </c>
      <c r="D111" s="59" t="s">
        <v>92</v>
      </c>
      <c r="E111" t="s">
        <v>909</v>
      </c>
      <c r="F111" t="s">
        <v>910</v>
      </c>
    </row>
    <row r="112" spans="1:6" ht="12.75">
      <c r="A112" t="s">
        <v>924</v>
      </c>
      <c r="B112" s="59" t="s">
        <v>95</v>
      </c>
      <c r="C112" s="59" t="s">
        <v>925</v>
      </c>
      <c r="D112" s="59" t="s">
        <v>94</v>
      </c>
      <c r="E112" t="s">
        <v>906</v>
      </c>
      <c r="F112" t="s">
        <v>907</v>
      </c>
    </row>
    <row r="113" spans="1:6" ht="12.75">
      <c r="A113" t="s">
        <v>924</v>
      </c>
      <c r="B113" s="59" t="s">
        <v>97</v>
      </c>
      <c r="C113" s="59" t="s">
        <v>926</v>
      </c>
      <c r="D113" s="59" t="s">
        <v>96</v>
      </c>
      <c r="E113" t="s">
        <v>909</v>
      </c>
      <c r="F113" t="s">
        <v>910</v>
      </c>
    </row>
    <row r="114" spans="1:6" ht="12.75">
      <c r="A114" t="s">
        <v>927</v>
      </c>
      <c r="B114" s="59" t="s">
        <v>99</v>
      </c>
      <c r="C114" s="59" t="s">
        <v>928</v>
      </c>
      <c r="D114" s="59" t="s">
        <v>98</v>
      </c>
      <c r="E114" t="s">
        <v>906</v>
      </c>
      <c r="F114" t="s">
        <v>907</v>
      </c>
    </row>
    <row r="115" spans="1:6" ht="12.75">
      <c r="A115" t="s">
        <v>927</v>
      </c>
      <c r="B115" s="59" t="s">
        <v>101</v>
      </c>
      <c r="C115" s="59" t="s">
        <v>929</v>
      </c>
      <c r="D115" s="59" t="s">
        <v>100</v>
      </c>
      <c r="E115" t="s">
        <v>909</v>
      </c>
      <c r="F115" t="s">
        <v>910</v>
      </c>
    </row>
    <row r="116" spans="1:6" ht="12.75">
      <c r="A116" t="s">
        <v>930</v>
      </c>
      <c r="B116" s="59" t="s">
        <v>103</v>
      </c>
      <c r="C116" s="59" t="s">
        <v>931</v>
      </c>
      <c r="D116" s="59" t="s">
        <v>102</v>
      </c>
      <c r="E116" t="s">
        <v>906</v>
      </c>
      <c r="F116" t="s">
        <v>907</v>
      </c>
    </row>
    <row r="117" spans="1:6" ht="12.75">
      <c r="A117" t="s">
        <v>930</v>
      </c>
      <c r="B117" s="59" t="s">
        <v>105</v>
      </c>
      <c r="C117" s="59" t="s">
        <v>932</v>
      </c>
      <c r="D117" s="59" t="s">
        <v>104</v>
      </c>
      <c r="E117" t="s">
        <v>909</v>
      </c>
      <c r="F117" t="s">
        <v>910</v>
      </c>
    </row>
    <row r="118" spans="1:6" ht="12.75">
      <c r="A118" t="s">
        <v>933</v>
      </c>
      <c r="B118" s="59" t="s">
        <v>107</v>
      </c>
      <c r="C118" s="59" t="s">
        <v>934</v>
      </c>
      <c r="D118" s="59" t="s">
        <v>106</v>
      </c>
      <c r="E118" t="s">
        <v>906</v>
      </c>
      <c r="F118" t="s">
        <v>907</v>
      </c>
    </row>
    <row r="119" spans="1:6" ht="12.75">
      <c r="A119" t="s">
        <v>933</v>
      </c>
      <c r="B119" s="59" t="s">
        <v>109</v>
      </c>
      <c r="C119" s="59" t="s">
        <v>935</v>
      </c>
      <c r="D119" s="59" t="s">
        <v>108</v>
      </c>
      <c r="E119" t="s">
        <v>909</v>
      </c>
      <c r="F119" t="s">
        <v>910</v>
      </c>
    </row>
    <row r="120" spans="1:6" ht="12.75">
      <c r="A120" t="s">
        <v>936</v>
      </c>
      <c r="B120" s="59" t="s">
        <v>937</v>
      </c>
      <c r="C120" s="59" t="s">
        <v>938</v>
      </c>
      <c r="D120" s="59" t="s">
        <v>939</v>
      </c>
      <c r="E120" t="s">
        <v>906</v>
      </c>
      <c r="F120" t="s">
        <v>907</v>
      </c>
    </row>
    <row r="121" spans="1:6" ht="12.75">
      <c r="A121" t="s">
        <v>936</v>
      </c>
      <c r="B121" s="59" t="s">
        <v>940</v>
      </c>
      <c r="C121" s="59" t="s">
        <v>941</v>
      </c>
      <c r="D121" s="59" t="s">
        <v>942</v>
      </c>
      <c r="E121" t="s">
        <v>909</v>
      </c>
      <c r="F121" t="s">
        <v>910</v>
      </c>
    </row>
    <row r="122" spans="1:6" ht="12.75">
      <c r="A122" t="s">
        <v>943</v>
      </c>
      <c r="B122" s="59" t="s">
        <v>890</v>
      </c>
      <c r="C122" s="59" t="s">
        <v>888</v>
      </c>
      <c r="D122" s="59" t="s">
        <v>889</v>
      </c>
      <c r="E122" t="s">
        <v>906</v>
      </c>
      <c r="F122" t="s">
        <v>907</v>
      </c>
    </row>
    <row r="123" spans="1:6" ht="12.75">
      <c r="A123" t="s">
        <v>943</v>
      </c>
      <c r="B123" s="59" t="s">
        <v>659</v>
      </c>
      <c r="C123" s="59" t="s">
        <v>626</v>
      </c>
      <c r="D123" s="59" t="s">
        <v>645</v>
      </c>
      <c r="E123" t="s">
        <v>909</v>
      </c>
      <c r="F123" t="s">
        <v>910</v>
      </c>
    </row>
    <row r="124" spans="1:6" ht="12.75">
      <c r="A124" t="s">
        <v>944</v>
      </c>
      <c r="B124" s="59" t="s">
        <v>945</v>
      </c>
      <c r="C124" s="59" t="s">
        <v>946</v>
      </c>
      <c r="D124" s="59" t="s">
        <v>947</v>
      </c>
      <c r="E124" t="s">
        <v>906</v>
      </c>
      <c r="F124" t="s">
        <v>907</v>
      </c>
    </row>
    <row r="125" spans="1:6" ht="12.75">
      <c r="A125" t="s">
        <v>944</v>
      </c>
      <c r="B125" s="59" t="s">
        <v>948</v>
      </c>
      <c r="C125" s="59" t="s">
        <v>949</v>
      </c>
      <c r="D125" s="59" t="s">
        <v>950</v>
      </c>
      <c r="E125" t="s">
        <v>909</v>
      </c>
      <c r="F125" t="s">
        <v>910</v>
      </c>
    </row>
    <row r="126" spans="1:6" ht="12.75">
      <c r="A126" t="s">
        <v>951</v>
      </c>
      <c r="B126" s="59" t="s">
        <v>952</v>
      </c>
      <c r="C126" s="59" t="s">
        <v>953</v>
      </c>
      <c r="D126" s="59" t="s">
        <v>954</v>
      </c>
      <c r="E126" t="s">
        <v>906</v>
      </c>
      <c r="F126" t="s">
        <v>907</v>
      </c>
    </row>
    <row r="127" spans="1:6" ht="12.75">
      <c r="A127" t="s">
        <v>951</v>
      </c>
      <c r="B127" s="59" t="s">
        <v>955</v>
      </c>
      <c r="C127" s="59" t="s">
        <v>956</v>
      </c>
      <c r="D127" s="59" t="s">
        <v>957</v>
      </c>
      <c r="E127" t="s">
        <v>909</v>
      </c>
      <c r="F127" t="s">
        <v>910</v>
      </c>
    </row>
    <row r="128" spans="1:6" ht="12.75">
      <c r="A128" t="s">
        <v>958</v>
      </c>
      <c r="B128" s="59" t="s">
        <v>959</v>
      </c>
      <c r="C128" s="59" t="s">
        <v>960</v>
      </c>
      <c r="D128" s="59" t="s">
        <v>961</v>
      </c>
      <c r="E128" t="s">
        <v>906</v>
      </c>
      <c r="F128" t="s">
        <v>907</v>
      </c>
    </row>
    <row r="129" spans="1:6" ht="12.75">
      <c r="A129" t="s">
        <v>958</v>
      </c>
      <c r="B129" s="59" t="s">
        <v>962</v>
      </c>
      <c r="C129" s="59" t="s">
        <v>963</v>
      </c>
      <c r="D129" s="59" t="s">
        <v>964</v>
      </c>
      <c r="E129" t="s">
        <v>909</v>
      </c>
      <c r="F129" t="s">
        <v>910</v>
      </c>
    </row>
    <row r="130" spans="1:6" ht="12.75">
      <c r="A130" t="s">
        <v>965</v>
      </c>
      <c r="B130" s="59" t="s">
        <v>966</v>
      </c>
      <c r="C130" s="59" t="s">
        <v>967</v>
      </c>
      <c r="D130" s="59" t="s">
        <v>968</v>
      </c>
      <c r="E130" t="s">
        <v>906</v>
      </c>
      <c r="F130" t="s">
        <v>907</v>
      </c>
    </row>
    <row r="131" spans="1:6" ht="12.75">
      <c r="A131" t="s">
        <v>965</v>
      </c>
      <c r="B131" s="59" t="s">
        <v>969</v>
      </c>
      <c r="C131" s="59" t="s">
        <v>970</v>
      </c>
      <c r="D131" s="59" t="s">
        <v>971</v>
      </c>
      <c r="E131" t="s">
        <v>909</v>
      </c>
      <c r="F131" t="s">
        <v>910</v>
      </c>
    </row>
    <row r="132" spans="1:6" ht="12.75">
      <c r="A132" t="s">
        <v>972</v>
      </c>
      <c r="B132" s="59" t="s">
        <v>973</v>
      </c>
      <c r="C132" s="59" t="s">
        <v>974</v>
      </c>
      <c r="D132" s="59" t="s">
        <v>975</v>
      </c>
      <c r="E132" t="s">
        <v>906</v>
      </c>
      <c r="F132" t="s">
        <v>907</v>
      </c>
    </row>
    <row r="133" spans="1:6" ht="12.75">
      <c r="A133" t="s">
        <v>972</v>
      </c>
      <c r="B133" s="59" t="s">
        <v>976</v>
      </c>
      <c r="C133" s="59" t="s">
        <v>977</v>
      </c>
      <c r="D133" s="59" t="s">
        <v>978</v>
      </c>
      <c r="E133" t="s">
        <v>909</v>
      </c>
      <c r="F133" t="s">
        <v>910</v>
      </c>
    </row>
    <row r="134" spans="1:6" ht="12.75">
      <c r="A134" t="s">
        <v>979</v>
      </c>
      <c r="B134" s="59" t="s">
        <v>980</v>
      </c>
      <c r="C134" s="59" t="s">
        <v>981</v>
      </c>
      <c r="D134" s="59" t="s">
        <v>982</v>
      </c>
      <c r="E134" t="s">
        <v>906</v>
      </c>
      <c r="F134" t="s">
        <v>907</v>
      </c>
    </row>
    <row r="135" spans="1:6" ht="12.75">
      <c r="A135" t="s">
        <v>979</v>
      </c>
      <c r="B135" s="59" t="s">
        <v>983</v>
      </c>
      <c r="C135" s="59" t="s">
        <v>984</v>
      </c>
      <c r="D135" s="59" t="s">
        <v>985</v>
      </c>
      <c r="E135" t="s">
        <v>909</v>
      </c>
      <c r="F135" t="s">
        <v>910</v>
      </c>
    </row>
    <row r="136" spans="1:6" ht="12.75">
      <c r="A136" t="s">
        <v>986</v>
      </c>
      <c r="B136" s="59" t="s">
        <v>987</v>
      </c>
      <c r="C136" s="59" t="s">
        <v>988</v>
      </c>
      <c r="D136" s="59" t="s">
        <v>989</v>
      </c>
      <c r="E136" t="s">
        <v>906</v>
      </c>
      <c r="F136" t="s">
        <v>907</v>
      </c>
    </row>
    <row r="137" spans="1:6" ht="12.75">
      <c r="A137" t="s">
        <v>986</v>
      </c>
      <c r="B137" s="59" t="s">
        <v>990</v>
      </c>
      <c r="C137" s="59" t="s">
        <v>991</v>
      </c>
      <c r="D137" s="59" t="s">
        <v>992</v>
      </c>
      <c r="E137" t="s">
        <v>909</v>
      </c>
      <c r="F137" t="s">
        <v>910</v>
      </c>
    </row>
    <row r="138" spans="1:6" ht="12.75">
      <c r="A138" t="s">
        <v>993</v>
      </c>
      <c r="B138" s="59" t="s">
        <v>994</v>
      </c>
      <c r="C138" s="59" t="s">
        <v>995</v>
      </c>
      <c r="D138" s="59" t="s">
        <v>996</v>
      </c>
      <c r="E138" t="s">
        <v>906</v>
      </c>
      <c r="F138" t="s">
        <v>907</v>
      </c>
    </row>
    <row r="139" spans="1:6" ht="12.75">
      <c r="A139" t="s">
        <v>993</v>
      </c>
      <c r="B139" s="59" t="s">
        <v>997</v>
      </c>
      <c r="C139" s="59" t="s">
        <v>998</v>
      </c>
      <c r="D139" s="59" t="s">
        <v>999</v>
      </c>
      <c r="E139" t="s">
        <v>909</v>
      </c>
      <c r="F139" t="s">
        <v>910</v>
      </c>
    </row>
    <row r="140" spans="1:6" ht="12.75">
      <c r="A140" t="s">
        <v>1000</v>
      </c>
      <c r="B140" s="59" t="s">
        <v>1001</v>
      </c>
      <c r="C140" s="59" t="s">
        <v>1002</v>
      </c>
      <c r="D140" s="59" t="s">
        <v>1003</v>
      </c>
      <c r="E140" t="s">
        <v>906</v>
      </c>
      <c r="F140" t="s">
        <v>907</v>
      </c>
    </row>
    <row r="141" spans="1:6" ht="12.75">
      <c r="A141" t="s">
        <v>1000</v>
      </c>
      <c r="B141" s="59" t="s">
        <v>1004</v>
      </c>
      <c r="C141" s="59" t="s">
        <v>1005</v>
      </c>
      <c r="D141" s="59" t="s">
        <v>1006</v>
      </c>
      <c r="E141" t="s">
        <v>909</v>
      </c>
      <c r="F141" t="s">
        <v>910</v>
      </c>
    </row>
    <row r="142" spans="1:6" ht="12.75">
      <c r="A142" t="s">
        <v>1007</v>
      </c>
      <c r="B142" s="59" t="s">
        <v>1008</v>
      </c>
      <c r="C142" s="59" t="s">
        <v>1009</v>
      </c>
      <c r="D142" s="59" t="s">
        <v>1010</v>
      </c>
      <c r="E142" t="s">
        <v>906</v>
      </c>
      <c r="F142" t="s">
        <v>907</v>
      </c>
    </row>
    <row r="143" spans="1:6" ht="12.75">
      <c r="A143" t="s">
        <v>1007</v>
      </c>
      <c r="B143" s="59" t="s">
        <v>1011</v>
      </c>
      <c r="C143" s="59" t="s">
        <v>1012</v>
      </c>
      <c r="D143" s="59" t="s">
        <v>1013</v>
      </c>
      <c r="E143" t="s">
        <v>909</v>
      </c>
      <c r="F143" t="s">
        <v>910</v>
      </c>
    </row>
  </sheetData>
  <sheetProtection password="CCF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3" width="15.421875" style="0" customWidth="1"/>
    <col min="4" max="4" width="11.00390625" style="0" customWidth="1"/>
    <col min="5" max="5" width="14.8515625" style="0" customWidth="1"/>
    <col min="6" max="6" width="15.421875" style="0" customWidth="1"/>
    <col min="7" max="7" width="14.8515625" style="0" customWidth="1"/>
    <col min="8" max="8" width="16.00390625" style="0" customWidth="1"/>
    <col min="9" max="11" width="15.421875" style="0" customWidth="1"/>
    <col min="12" max="12" width="17.00390625" style="0" customWidth="1"/>
    <col min="13" max="13" width="15.00390625" style="0" customWidth="1"/>
    <col min="14" max="14" width="15.421875" style="0" customWidth="1"/>
    <col min="15" max="15" width="15.00390625" style="0" customWidth="1"/>
    <col min="16" max="16" width="15.421875" style="0" customWidth="1"/>
    <col min="17" max="17" width="14.140625" style="0" customWidth="1"/>
    <col min="18" max="18" width="15.7109375" style="0" customWidth="1"/>
    <col min="19" max="21" width="15.421875" style="0" customWidth="1"/>
    <col min="22" max="26" width="16.421875" style="0" customWidth="1"/>
    <col min="27" max="27" width="15.8515625" style="0" customWidth="1"/>
    <col min="28" max="29" width="16.421875" style="0" customWidth="1"/>
    <col min="30" max="31" width="15.8515625" style="0" customWidth="1"/>
    <col min="32" max="32" width="16.421875" style="0" customWidth="1"/>
    <col min="33" max="33" width="15.8515625" style="0" customWidth="1"/>
    <col min="34" max="34" width="17.00390625" style="0" customWidth="1"/>
    <col min="35" max="38" width="16.421875" style="0" customWidth="1"/>
    <col min="39" max="39" width="16.00390625" style="0" customWidth="1"/>
    <col min="40" max="40" width="16.421875" style="0" customWidth="1"/>
    <col min="41" max="41" width="12.57421875" style="0" customWidth="1"/>
    <col min="42" max="42" width="13.140625" style="0" customWidth="1"/>
    <col min="43" max="43" width="12.57421875" style="0" customWidth="1"/>
    <col min="44" max="44" width="13.140625" style="0" customWidth="1"/>
  </cols>
  <sheetData>
    <row r="1" spans="1:44" ht="12.75">
      <c r="A1" t="str">
        <f>CONCATENATE("Datiprove!",Riferimenti!A1)</f>
        <v>Datiprove!f5</v>
      </c>
      <c r="B1" t="str">
        <f>CONCATENATE("Datiprove!",Riferimenti!B1)</f>
        <v>Datiprove!g5</v>
      </c>
      <c r="C1" t="str">
        <f>CONCATENATE("Datiprove!",Riferimenti!C1)</f>
        <v>Datiprove!f6</v>
      </c>
      <c r="D1" t="str">
        <f>CONCATENATE("Datiprove!",Riferimenti!D1)</f>
        <v>Datiprove!g6</v>
      </c>
      <c r="E1" t="str">
        <f>CONCATENATE("Datiprove!",Riferimenti!E1)</f>
        <v>Datiprove!f7</v>
      </c>
      <c r="F1" t="str">
        <f>CONCATENATE("Datiprove!",Riferimenti!F1)</f>
        <v>Datiprove!g7</v>
      </c>
      <c r="G1" t="str">
        <f>CONCATENATE("Datiprove!",Riferimenti!G1)</f>
        <v>Datiprove!f8</v>
      </c>
      <c r="H1" t="str">
        <f>CONCATENATE("Datiprove!",Riferimenti!H1)</f>
        <v>Datiprove!g8</v>
      </c>
      <c r="I1" t="str">
        <f>CONCATENATE("Datiprove!",Riferimenti!I1)</f>
        <v>Datiprove!f9</v>
      </c>
      <c r="J1" t="str">
        <f>CONCATENATE("Datiprove!",Riferimenti!J1)</f>
        <v>Datiprove!g9</v>
      </c>
      <c r="K1" t="str">
        <f>CONCATENATE("Datiprove!",Riferimenti!K1)</f>
        <v>Datiprove!f10</v>
      </c>
      <c r="L1" t="str">
        <f>CONCATENATE("Datiprove!",Riferimenti!L1)</f>
        <v>Datiprove!g10</v>
      </c>
      <c r="M1" t="str">
        <f>CONCATENATE("Datiprove!",Riferimenti!M1)</f>
        <v>Datiprove!f11</v>
      </c>
      <c r="N1" t="str">
        <f>CONCATENATE("Datiprove!",Riferimenti!N1)</f>
        <v>Datiprove!g11</v>
      </c>
      <c r="O1" t="str">
        <f>CONCATENATE("Datiprove!",Riferimenti!O1)</f>
        <v>Datiprove!f12</v>
      </c>
      <c r="P1" t="str">
        <f>CONCATENATE("Datiprove!",Riferimenti!P1)</f>
        <v>Datiprove!g12</v>
      </c>
      <c r="Q1" t="str">
        <f>CONCATENATE("Datiprove!",Riferimenti!Q1)</f>
        <v>Datiprove!f13</v>
      </c>
      <c r="R1" t="str">
        <f>CONCATENATE("Datiprove!",Riferimenti!R1)</f>
        <v>Datiprove!g13</v>
      </c>
      <c r="S1" t="str">
        <f>CONCATENATE("Datiprove!",Riferimenti!S1)</f>
        <v>Datiprove!f14</v>
      </c>
      <c r="T1" t="str">
        <f>CONCATENATE("Datiprove!",Riferimenti!T1)</f>
        <v>Datiprove!g14</v>
      </c>
      <c r="U1" t="str">
        <f>CONCATENATE("Datiprove!",Riferimenti!U1)</f>
        <v>Datiprove!f15</v>
      </c>
      <c r="V1" t="str">
        <f>CONCATENATE("Datiprove!",Riferimenti!V1)</f>
        <v>Datiprove!g15</v>
      </c>
      <c r="W1" t="str">
        <f>CONCATENATE("Datiprove!",Riferimenti!W1)</f>
        <v>Datiprove!f16</v>
      </c>
      <c r="X1" t="str">
        <f>CONCATENATE("Datiprove!",Riferimenti!X1)</f>
        <v>Datiprove!g16</v>
      </c>
      <c r="Y1" t="str">
        <f>CONCATENATE("Datiprove!",Riferimenti!Y1)</f>
        <v>Datiprove!f17</v>
      </c>
      <c r="Z1" t="str">
        <f>CONCATENATE("Datiprove!",Riferimenti!Z1)</f>
        <v>Datiprove!g17</v>
      </c>
      <c r="AA1" t="str">
        <f>CONCATENATE("Datiprove!",Riferimenti!AA1)</f>
        <v>Datiprove!f18</v>
      </c>
      <c r="AB1" t="str">
        <f>CONCATENATE("Datiprove!",Riferimenti!AB1)</f>
        <v>Datiprove!g18</v>
      </c>
      <c r="AC1" t="str">
        <f>CONCATENATE("Datiprove!",Riferimenti!AC1)</f>
        <v>Datiprove!f19</v>
      </c>
      <c r="AD1" t="str">
        <f>CONCATENATE("Datiprove!",Riferimenti!AD1)</f>
        <v>Datiprove!g19</v>
      </c>
      <c r="AE1" t="str">
        <f>CONCATENATE("Datiprove!",Riferimenti!AE1)</f>
        <v>Datiprove!f20</v>
      </c>
      <c r="AF1" t="str">
        <f>CONCATENATE("Datiprove!",Riferimenti!AF1)</f>
        <v>Datiprove!g20</v>
      </c>
      <c r="AG1" t="str">
        <f>CONCATENATE("Datiprove!",Riferimenti!AG1)</f>
        <v>Datiprove!f21</v>
      </c>
      <c r="AH1" t="str">
        <f>CONCATENATE("Datiprove!",Riferimenti!AH1)</f>
        <v>Datiprove!g21</v>
      </c>
      <c r="AI1" t="str">
        <f>CONCATENATE("Datiprove!",Riferimenti!AI1)</f>
        <v>Datiprove!f22</v>
      </c>
      <c r="AJ1" t="str">
        <f>CONCATENATE("Datiprove!",Riferimenti!AJ1)</f>
        <v>Datiprove!g22</v>
      </c>
      <c r="AK1" t="str">
        <f>CONCATENATE("Datiprove!",Riferimenti!AK1)</f>
        <v>Datiprove!f23</v>
      </c>
      <c r="AL1" t="str">
        <f>CONCATENATE("Datiprove!",Riferimenti!AL1)</f>
        <v>Datiprove!g23</v>
      </c>
      <c r="AM1" t="str">
        <f>CONCATENATE("Datiprove!",Riferimenti!AM1)</f>
        <v>Datiprove!f24</v>
      </c>
      <c r="AN1" t="str">
        <f>CONCATENATE("Datiprove!",Riferimenti!AN1)</f>
        <v>Datiprove!g24</v>
      </c>
      <c r="AO1" t="str">
        <f>CONCATENATE("Datiprove!",Riferimenti!AO1)</f>
        <v>Datiprove!f25</v>
      </c>
      <c r="AP1" t="str">
        <f>CONCATENATE("Datiprove!",Riferimenti!AP1)</f>
        <v>Datiprove!g25</v>
      </c>
      <c r="AQ1" t="str">
        <f>CONCATENATE("Datiprove!",Riferimenti!AQ1)</f>
        <v>Datiprove!f26</v>
      </c>
      <c r="AR1" t="str">
        <f>CONCATENATE("Datiprove!",Riferimenti!AR1)</f>
        <v>Datiprove!g26</v>
      </c>
    </row>
    <row r="2" spans="1:44" ht="12.75">
      <c r="A2" t="str">
        <f>CONCATENATE("Datiprove!",Riferimenti!A2)</f>
        <v>Datiprove!h5</v>
      </c>
      <c r="B2" t="str">
        <f>CONCATENATE("Datiprove!",Riferimenti!B2)</f>
        <v>Datiprove!h5</v>
      </c>
      <c r="C2" t="str">
        <f>CONCATENATE("Datiprove!",Riferimenti!C2)</f>
        <v>Datiprove!h6</v>
      </c>
      <c r="D2" t="str">
        <f>CONCATENATE("Datiprove!",Riferimenti!D2)</f>
        <v>Datiprove!h6</v>
      </c>
      <c r="E2" t="str">
        <f>CONCATENATE("Datiprove!",Riferimenti!E2)</f>
        <v>Datiprove!h7</v>
      </c>
      <c r="F2" t="str">
        <f>CONCATENATE("Datiprove!",Riferimenti!F2)</f>
        <v>Datiprove!h7</v>
      </c>
      <c r="G2" t="str">
        <f>CONCATENATE("Datiprove!",Riferimenti!G2)</f>
        <v>Datiprove!h8</v>
      </c>
      <c r="H2" t="str">
        <f>CONCATENATE("Datiprove!",Riferimenti!H2)</f>
        <v>Datiprove!h8</v>
      </c>
      <c r="I2" t="str">
        <f>CONCATENATE("Datiprove!",Riferimenti!I2)</f>
        <v>Datiprove!h9</v>
      </c>
      <c r="J2" t="str">
        <f>CONCATENATE("Datiprove!",Riferimenti!J2)</f>
        <v>Datiprove!h9</v>
      </c>
      <c r="K2" t="str">
        <f>CONCATENATE("Datiprove!",Riferimenti!K2)</f>
        <v>Datiprove!h10</v>
      </c>
      <c r="L2" t="str">
        <f>CONCATENATE("Datiprove!",Riferimenti!L2)</f>
        <v>Datiprove!h10</v>
      </c>
      <c r="M2" t="str">
        <f>CONCATENATE("Datiprove!",Riferimenti!M2)</f>
        <v>Datiprove!h11</v>
      </c>
      <c r="N2" t="str">
        <f>CONCATENATE("Datiprove!",Riferimenti!N2)</f>
        <v>Datiprove!h11</v>
      </c>
      <c r="O2" t="str">
        <f>CONCATENATE("Datiprove!",Riferimenti!O2)</f>
        <v>Datiprove!h12</v>
      </c>
      <c r="P2" t="str">
        <f>CONCATENATE("Datiprove!",Riferimenti!P2)</f>
        <v>Datiprove!h12</v>
      </c>
      <c r="Q2" t="str">
        <f>CONCATENATE("Datiprove!",Riferimenti!Q2)</f>
        <v>Datiprove!h13</v>
      </c>
      <c r="R2" t="str">
        <f>CONCATENATE("Datiprove!",Riferimenti!R2)</f>
        <v>Datiprove!h13</v>
      </c>
      <c r="S2" t="str">
        <f>CONCATENATE("Datiprove!",Riferimenti!S2)</f>
        <v>Datiprove!h14</v>
      </c>
      <c r="T2" t="str">
        <f>CONCATENATE("Datiprove!",Riferimenti!T2)</f>
        <v>Datiprove!h14</v>
      </c>
      <c r="U2" t="str">
        <f>CONCATENATE("Datiprove!",Riferimenti!U2)</f>
        <v>Datiprove!h15</v>
      </c>
      <c r="V2" t="str">
        <f>CONCATENATE("Datiprove!",Riferimenti!V2)</f>
        <v>Datiprove!h15</v>
      </c>
      <c r="W2" t="str">
        <f>CONCATENATE("Datiprove!",Riferimenti!W2)</f>
        <v>Datiprove!h16</v>
      </c>
      <c r="X2" t="str">
        <f>CONCATENATE("Datiprove!",Riferimenti!X2)</f>
        <v>Datiprove!h16</v>
      </c>
      <c r="Y2" t="str">
        <f>CONCATENATE("Datiprove!",Riferimenti!Y2)</f>
        <v>Datiprove!h17</v>
      </c>
      <c r="Z2" t="str">
        <f>CONCATENATE("Datiprove!",Riferimenti!Z2)</f>
        <v>Datiprove!h17</v>
      </c>
      <c r="AA2" t="str">
        <f>CONCATENATE("Datiprove!",Riferimenti!AA2)</f>
        <v>Datiprove!h18</v>
      </c>
      <c r="AB2" t="str">
        <f>CONCATENATE("Datiprove!",Riferimenti!AB2)</f>
        <v>Datiprove!h18</v>
      </c>
      <c r="AC2" t="str">
        <f>CONCATENATE("Datiprove!",Riferimenti!AC2)</f>
        <v>Datiprove!h19</v>
      </c>
      <c r="AD2" t="str">
        <f>CONCATENATE("Datiprove!",Riferimenti!AD2)</f>
        <v>Datiprove!h19</v>
      </c>
      <c r="AE2" t="str">
        <f>CONCATENATE("Datiprove!",Riferimenti!AE2)</f>
        <v>Datiprove!h20</v>
      </c>
      <c r="AF2" t="str">
        <f>CONCATENATE("Datiprove!",Riferimenti!AF2)</f>
        <v>Datiprove!h20</v>
      </c>
      <c r="AG2" t="str">
        <f>CONCATENATE("Datiprove!",Riferimenti!AG2)</f>
        <v>Datiprove!h21</v>
      </c>
      <c r="AH2" t="str">
        <f>CONCATENATE("Datiprove!",Riferimenti!AH2)</f>
        <v>Datiprove!h21</v>
      </c>
      <c r="AI2" t="str">
        <f>CONCATENATE("Datiprove!",Riferimenti!AI2)</f>
        <v>Datiprove!h22</v>
      </c>
      <c r="AJ2" t="str">
        <f>CONCATENATE("Datiprove!",Riferimenti!AJ2)</f>
        <v>Datiprove!h22</v>
      </c>
      <c r="AK2" t="str">
        <f>CONCATENATE("Datiprove!",Riferimenti!AK2)</f>
        <v>Datiprove!h23</v>
      </c>
      <c r="AL2" t="str">
        <f>CONCATENATE("Datiprove!",Riferimenti!AL2)</f>
        <v>Datiprove!h23</v>
      </c>
      <c r="AM2" t="str">
        <f>CONCATENATE("Datiprove!",Riferimenti!AM2)</f>
        <v>Datiprove!h24</v>
      </c>
      <c r="AN2" t="str">
        <f>CONCATENATE("Datiprove!",Riferimenti!AN2)</f>
        <v>Datiprove!h24</v>
      </c>
      <c r="AO2" t="str">
        <f>CONCATENATE("Datiprove!",Riferimenti!AO2)</f>
        <v>Datiprove!h25</v>
      </c>
      <c r="AP2" t="str">
        <f>CONCATENATE("Datiprove!",Riferimenti!AP2)</f>
        <v>Datiprove!h25</v>
      </c>
      <c r="AQ2" t="str">
        <f>CONCATENATE("Datiprove!",Riferimenti!AQ2)</f>
        <v>Datiprove!h26</v>
      </c>
      <c r="AR2" t="str">
        <f>CONCATENATE("Datiprove!",Riferimenti!AR2)</f>
        <v>Datiprove!h26</v>
      </c>
    </row>
    <row r="3" spans="1:44" ht="12.75">
      <c r="A3" t="str">
        <f>CONCATENATE("Datiprove!",Riferimenti!A3)</f>
        <v>Datiprove!m5</v>
      </c>
      <c r="B3" t="str">
        <f>CONCATENATE("Datiprove!",Riferimenti!B3)</f>
        <v>Datiprove!n5</v>
      </c>
      <c r="C3" t="str">
        <f>CONCATENATE("Datiprove!",Riferimenti!C3)</f>
        <v>Datiprove!m6</v>
      </c>
      <c r="D3" t="str">
        <f>CONCATENATE("Datiprove!",Riferimenti!D3)</f>
        <v>Datiprove!n6</v>
      </c>
      <c r="E3" t="str">
        <f>CONCATENATE("Datiprove!",Riferimenti!E3)</f>
        <v>Datiprove!m7</v>
      </c>
      <c r="F3" t="str">
        <f>CONCATENATE("Datiprove!",Riferimenti!F3)</f>
        <v>Datiprove!n7</v>
      </c>
      <c r="G3" t="str">
        <f>CONCATENATE("Datiprove!",Riferimenti!G3)</f>
        <v>Datiprove!m8</v>
      </c>
      <c r="H3" t="str">
        <f>CONCATENATE("Datiprove!",Riferimenti!H3)</f>
        <v>Datiprove!n8</v>
      </c>
      <c r="I3" t="str">
        <f>CONCATENATE("Datiprove!",Riferimenti!I3)</f>
        <v>Datiprove!m9</v>
      </c>
      <c r="J3" t="str">
        <f>CONCATENATE("Datiprove!",Riferimenti!J3)</f>
        <v>Datiprove!n9</v>
      </c>
      <c r="K3" t="str">
        <f>CONCATENATE("Datiprove!",Riferimenti!K3)</f>
        <v>Datiprove!m10</v>
      </c>
      <c r="L3" t="str">
        <f>CONCATENATE("Datiprove!",Riferimenti!L3)</f>
        <v>Datiprove!n10</v>
      </c>
      <c r="M3" t="str">
        <f>CONCATENATE("Datiprove!",Riferimenti!M3)</f>
        <v>Datiprove!m11</v>
      </c>
      <c r="N3" t="str">
        <f>CONCATENATE("Datiprove!",Riferimenti!N3)</f>
        <v>Datiprove!n11</v>
      </c>
      <c r="O3" t="str">
        <f>CONCATENATE("Datiprove!",Riferimenti!O3)</f>
        <v>Datiprove!m12</v>
      </c>
      <c r="P3" t="str">
        <f>CONCATENATE("Datiprove!",Riferimenti!P3)</f>
        <v>Datiprove!n12</v>
      </c>
      <c r="Q3" t="str">
        <f>CONCATENATE("Datiprove!",Riferimenti!Q3)</f>
        <v>Datiprove!m13</v>
      </c>
      <c r="R3" t="str">
        <f>CONCATENATE("Datiprove!",Riferimenti!R3)</f>
        <v>Datiprove!n13</v>
      </c>
      <c r="S3" t="str">
        <f>CONCATENATE("Datiprove!",Riferimenti!S3)</f>
        <v>Datiprove!m14</v>
      </c>
      <c r="T3" t="str">
        <f>CONCATENATE("Datiprove!",Riferimenti!T3)</f>
        <v>Datiprove!n14</v>
      </c>
      <c r="U3" t="str">
        <f>CONCATENATE("Datiprove!",Riferimenti!U3)</f>
        <v>Datiprove!m15</v>
      </c>
      <c r="V3" t="str">
        <f>CONCATENATE("Datiprove!",Riferimenti!V3)</f>
        <v>Datiprove!n15</v>
      </c>
      <c r="W3" t="str">
        <f>CONCATENATE("Datiprove!",Riferimenti!W3)</f>
        <v>Datiprove!m16</v>
      </c>
      <c r="X3" t="str">
        <f>CONCATENATE("Datiprove!",Riferimenti!X3)</f>
        <v>Datiprove!n16</v>
      </c>
      <c r="Y3" t="str">
        <f>CONCATENATE("Datiprove!",Riferimenti!Y3)</f>
        <v>Datiprove!m17</v>
      </c>
      <c r="Z3" t="str">
        <f>CONCATENATE("Datiprove!",Riferimenti!Z3)</f>
        <v>Datiprove!n17</v>
      </c>
      <c r="AA3" t="str">
        <f>CONCATENATE("Datiprove!",Riferimenti!AA3)</f>
        <v>Datiprove!m18</v>
      </c>
      <c r="AB3" t="str">
        <f>CONCATENATE("Datiprove!",Riferimenti!AB3)</f>
        <v>Datiprove!n18</v>
      </c>
      <c r="AC3" t="str">
        <f>CONCATENATE("Datiprove!",Riferimenti!AC3)</f>
        <v>Datiprove!m19</v>
      </c>
      <c r="AD3" t="str">
        <f>CONCATENATE("Datiprove!",Riferimenti!AD3)</f>
        <v>Datiprove!n19</v>
      </c>
      <c r="AE3" t="str">
        <f>CONCATENATE("Datiprove!",Riferimenti!AE3)</f>
        <v>Datiprove!m20</v>
      </c>
      <c r="AF3" t="str">
        <f>CONCATENATE("Datiprove!",Riferimenti!AF3)</f>
        <v>Datiprove!n20</v>
      </c>
      <c r="AG3" t="str">
        <f>CONCATENATE("Datiprove!",Riferimenti!AG3)</f>
        <v>Datiprove!m21</v>
      </c>
      <c r="AH3" t="str">
        <f>CONCATENATE("Datiprove!",Riferimenti!AH3)</f>
        <v>Datiprove!n21</v>
      </c>
      <c r="AI3" t="str">
        <f>CONCATENATE("Datiprove!",Riferimenti!AI3)</f>
        <v>Datiprove!m22</v>
      </c>
      <c r="AJ3" t="str">
        <f>CONCATENATE("Datiprove!",Riferimenti!AJ3)</f>
        <v>Datiprove!n22</v>
      </c>
      <c r="AK3" t="str">
        <f>CONCATENATE("Datiprove!",Riferimenti!AK3)</f>
        <v>Datiprove!m23</v>
      </c>
      <c r="AL3" t="str">
        <f>CONCATENATE("Datiprove!",Riferimenti!AL3)</f>
        <v>Datiprove!n23</v>
      </c>
      <c r="AM3" t="str">
        <f>CONCATENATE("Datiprove!",Riferimenti!AM3)</f>
        <v>Datiprove!m24</v>
      </c>
      <c r="AN3" t="str">
        <f>CONCATENATE("Datiprove!",Riferimenti!AN3)</f>
        <v>Datiprove!n24</v>
      </c>
      <c r="AO3" t="str">
        <f>CONCATENATE("Datiprove!",Riferimenti!AO3)</f>
        <v>Datiprove!m25</v>
      </c>
      <c r="AP3" t="str">
        <f>CONCATENATE("Datiprove!",Riferimenti!AP3)</f>
        <v>Datiprove!n25</v>
      </c>
      <c r="AQ3" t="str">
        <f>CONCATENATE("Datiprove!",Riferimenti!AQ3)</f>
        <v>Datiprove!m26</v>
      </c>
      <c r="AR3" t="str">
        <f>CONCATENATE("Datiprove!",Riferimenti!AR3)</f>
        <v>Datiprove!n26</v>
      </c>
    </row>
    <row r="4" spans="1:44" ht="12.75">
      <c r="A4" t="str">
        <f>CONCATENATE("Datiprove!",Riferimenti!A4)</f>
        <v>Datiprove!x5</v>
      </c>
      <c r="B4" t="str">
        <f>CONCATENATE("Datiprove!",Riferimenti!B4)</f>
        <v>Datiprove!ag5</v>
      </c>
      <c r="C4" t="str">
        <f>CONCATENATE("Datiprove!",Riferimenti!C4)</f>
        <v>Datiprove!x6</v>
      </c>
      <c r="D4" t="str">
        <f>CONCATENATE("Datiprove!",Riferimenti!D4)</f>
        <v>Datiprove!ag6</v>
      </c>
      <c r="E4" t="str">
        <f>CONCATENATE("Datiprove!",Riferimenti!E4)</f>
        <v>Datiprove!x7</v>
      </c>
      <c r="F4" t="str">
        <f>CONCATENATE("Datiprove!",Riferimenti!F4)</f>
        <v>Datiprove!ag7</v>
      </c>
      <c r="G4" t="str">
        <f>CONCATENATE("Datiprove!",Riferimenti!G4)</f>
        <v>Datiprove!x8</v>
      </c>
      <c r="H4" t="str">
        <f>CONCATENATE("Datiprove!",Riferimenti!H4)</f>
        <v>Datiprove!ag8</v>
      </c>
      <c r="I4" t="str">
        <f>CONCATENATE("Datiprove!",Riferimenti!I4)</f>
        <v>Datiprove!x9</v>
      </c>
      <c r="J4" t="str">
        <f>CONCATENATE("Datiprove!",Riferimenti!J4)</f>
        <v>Datiprove!ag9</v>
      </c>
      <c r="K4" t="str">
        <f>CONCATENATE("Datiprove!",Riferimenti!K4)</f>
        <v>Datiprove!x10</v>
      </c>
      <c r="L4" t="str">
        <f>CONCATENATE("Datiprove!",Riferimenti!L4)</f>
        <v>Datiprove!ag10</v>
      </c>
      <c r="M4" t="str">
        <f>CONCATENATE("Datiprove!",Riferimenti!M4)</f>
        <v>Datiprove!x11</v>
      </c>
      <c r="N4" t="str">
        <f>CONCATENATE("Datiprove!",Riferimenti!N4)</f>
        <v>Datiprove!ag11</v>
      </c>
      <c r="O4" t="str">
        <f>CONCATENATE("Datiprove!",Riferimenti!O4)</f>
        <v>Datiprove!x12</v>
      </c>
      <c r="P4" t="str">
        <f>CONCATENATE("Datiprove!",Riferimenti!P4)</f>
        <v>Datiprove!ag12</v>
      </c>
      <c r="Q4" t="str">
        <f>CONCATENATE("Datiprove!",Riferimenti!Q4)</f>
        <v>Datiprove!x13</v>
      </c>
      <c r="R4" t="str">
        <f>CONCATENATE("Datiprove!",Riferimenti!R4)</f>
        <v>Datiprove!ag13</v>
      </c>
      <c r="S4" t="str">
        <f>CONCATENATE("Datiprove!",Riferimenti!S4)</f>
        <v>Datiprove!x14</v>
      </c>
      <c r="T4" t="str">
        <f>CONCATENATE("Datiprove!",Riferimenti!T4)</f>
        <v>Datiprove!ag14</v>
      </c>
      <c r="U4" t="str">
        <f>CONCATENATE("Datiprove!",Riferimenti!U4)</f>
        <v>Datiprove!x15</v>
      </c>
      <c r="V4" t="str">
        <f>CONCATENATE("Datiprove!",Riferimenti!V4)</f>
        <v>Datiprove!ag15</v>
      </c>
      <c r="W4" t="str">
        <f>CONCATENATE("Datiprove!",Riferimenti!W4)</f>
        <v>Datiprove!x16</v>
      </c>
      <c r="X4" t="str">
        <f>CONCATENATE("Datiprove!",Riferimenti!X4)</f>
        <v>Datiprove!ag16</v>
      </c>
      <c r="Y4" t="str">
        <f>CONCATENATE("Datiprove!",Riferimenti!Y4)</f>
        <v>Datiprove!x17</v>
      </c>
      <c r="Z4" t="str">
        <f>CONCATENATE("Datiprove!",Riferimenti!Z4)</f>
        <v>Datiprove!ag17</v>
      </c>
      <c r="AA4" t="str">
        <f>CONCATENATE("Datiprove!",Riferimenti!AA4)</f>
        <v>Datiprove!x18</v>
      </c>
      <c r="AB4" t="str">
        <f>CONCATENATE("Datiprove!",Riferimenti!AB4)</f>
        <v>Datiprove!ag18</v>
      </c>
      <c r="AC4" t="str">
        <f>CONCATENATE("Datiprove!",Riferimenti!AC4)</f>
        <v>Datiprove!x19</v>
      </c>
      <c r="AD4" t="str">
        <f>CONCATENATE("Datiprove!",Riferimenti!AD4)</f>
        <v>Datiprove!ag19</v>
      </c>
      <c r="AE4" t="str">
        <f>CONCATENATE("Datiprove!",Riferimenti!AE4)</f>
        <v>Datiprove!x20</v>
      </c>
      <c r="AF4" t="str">
        <f>CONCATENATE("Datiprove!",Riferimenti!AF4)</f>
        <v>Datiprove!ag20</v>
      </c>
      <c r="AG4" t="str">
        <f>CONCATENATE("Datiprove!",Riferimenti!AG4)</f>
        <v>Datiprove!x21</v>
      </c>
      <c r="AH4" t="str">
        <f>CONCATENATE("Datiprove!",Riferimenti!AH4)</f>
        <v>Datiprove!ag21</v>
      </c>
      <c r="AI4" t="str">
        <f>CONCATENATE("Datiprove!",Riferimenti!AI4)</f>
        <v>Datiprove!x22</v>
      </c>
      <c r="AJ4" t="str">
        <f>CONCATENATE("Datiprove!",Riferimenti!AJ4)</f>
        <v>Datiprove!ag22</v>
      </c>
      <c r="AK4" t="str">
        <f>CONCATENATE("Datiprove!",Riferimenti!AK4)</f>
        <v>Datiprove!x23</v>
      </c>
      <c r="AL4" t="str">
        <f>CONCATENATE("Datiprove!",Riferimenti!AL4)</f>
        <v>Datiprove!ag23</v>
      </c>
      <c r="AM4" t="str">
        <f>CONCATENATE("Datiprove!",Riferimenti!AM4)</f>
        <v>Datiprove!x24</v>
      </c>
      <c r="AN4" t="str">
        <f>CONCATENATE("Datiprove!",Riferimenti!AN4)</f>
        <v>Datiprove!ag24</v>
      </c>
      <c r="AO4" t="str">
        <f>CONCATENATE("Datiprove!",Riferimenti!AO4)</f>
        <v>Datiprove!x25</v>
      </c>
      <c r="AP4" t="str">
        <f>CONCATENATE("Datiprove!",Riferimenti!AP4)</f>
        <v>Datiprove!ag25</v>
      </c>
      <c r="AQ4" t="str">
        <f>CONCATENATE("Datiprove!",Riferimenti!AQ4)</f>
        <v>Datiprove!x26</v>
      </c>
      <c r="AR4" t="str">
        <f>CONCATENATE("Datiprove!",Riferimenti!AR4)</f>
        <v>Datiprove!ag26</v>
      </c>
    </row>
    <row r="7" spans="4:12" ht="12.75">
      <c r="D7" s="31" t="s">
        <v>154</v>
      </c>
      <c r="E7" s="32"/>
      <c r="F7" s="32"/>
      <c r="G7" s="4"/>
      <c r="H7" s="4"/>
      <c r="I7" s="4"/>
      <c r="J7" s="4"/>
      <c r="K7" s="4"/>
      <c r="L7" s="4"/>
    </row>
    <row r="10" spans="1:24" ht="12.75">
      <c r="A10" t="str">
        <f>CONCATENATE("Datiprove!",Riferimenti!A10)</f>
        <v>Datiprove!at5</v>
      </c>
      <c r="B10" t="str">
        <f>CONCATENATE("Datiprove!",Riferimenti!B10)</f>
        <v>Datiprove!at6</v>
      </c>
      <c r="C10" t="str">
        <f>CONCATENATE("Datiprove!",Riferimenti!C10)</f>
        <v>Datiprove!at7</v>
      </c>
      <c r="D10" t="str">
        <f>CONCATENATE("Datiprove!",Riferimenti!D10)</f>
        <v>Datiprove!at8</v>
      </c>
      <c r="E10" t="str">
        <f>CONCATENATE("Datiprove!",Riferimenti!E10)</f>
        <v>Datiprove!at9</v>
      </c>
      <c r="F10" t="str">
        <f>CONCATENATE("Datiprove!",Riferimenti!F10)</f>
        <v>Datiprove!at10</v>
      </c>
      <c r="G10" t="str">
        <f>CONCATENATE("Datiprove!",Riferimenti!G10)</f>
        <v>Datiprove!at11</v>
      </c>
      <c r="H10" t="str">
        <f>CONCATENATE("Datiprove!",Riferimenti!H10)</f>
        <v>Datiprove!at12</v>
      </c>
      <c r="I10" t="str">
        <f>CONCATENATE("Datiprove!",Riferimenti!I10)</f>
        <v>Datiprove!at13</v>
      </c>
      <c r="J10" t="str">
        <f>CONCATENATE("Datiprove!",Riferimenti!J10)</f>
        <v>Datiprove!at14</v>
      </c>
      <c r="K10" t="str">
        <f>CONCATENATE("Datiprove!",Riferimenti!K10)</f>
        <v>Datiprove!at15</v>
      </c>
      <c r="L10" t="str">
        <f>CONCATENATE("Datiprove!",Riferimenti!L10)</f>
        <v>Datiprove!at16</v>
      </c>
      <c r="M10" t="str">
        <f>CONCATENATE("Datiprove!",Riferimenti!M10)</f>
        <v>Datiprove!at17</v>
      </c>
      <c r="N10" t="str">
        <f>CONCATENATE("Datiprove!",Riferimenti!N10)</f>
        <v>Datiprove!at18</v>
      </c>
      <c r="O10" t="str">
        <f>CONCATENATE("Datiprove!",Riferimenti!O10)</f>
        <v>Datiprove!at19</v>
      </c>
      <c r="P10" t="str">
        <f>CONCATENATE("Datiprove!",Riferimenti!P10)</f>
        <v>Datiprove!at20</v>
      </c>
      <c r="Q10" t="str">
        <f>CONCATENATE("Datiprove!",Riferimenti!Q10)</f>
        <v>Datiprove!at21</v>
      </c>
      <c r="R10" t="str">
        <f>CONCATENATE("Datiprove!",Riferimenti!R10)</f>
        <v>Datiprove!at22</v>
      </c>
      <c r="S10" t="str">
        <f>CONCATENATE("Datiprove!",Riferimenti!S10)</f>
        <v>Datiprove!at23</v>
      </c>
      <c r="T10" t="str">
        <f>CONCATENATE("Datiprove!",Riferimenti!T10)</f>
        <v>Datiprove!at24</v>
      </c>
      <c r="U10" t="str">
        <f>CONCATENATE("Datiprove!",Riferimenti!U10)</f>
        <v>Datiprove!at25</v>
      </c>
      <c r="V10" t="str">
        <f>CONCATENATE("Datiprove!",Riferimenti!V10)</f>
        <v>Datiprove!at26</v>
      </c>
      <c r="W10" t="str">
        <f>CONCATENATE("Datiprove!",Riferimenti!W10)</f>
        <v>Datiprove!at27</v>
      </c>
      <c r="X10" t="str">
        <f>CONCATENATE("Datiprove!",Riferimenti!X10)</f>
        <v>Datiprove!at28</v>
      </c>
    </row>
    <row r="11" spans="1:24" ht="12.75">
      <c r="A11" t="str">
        <f>CONCATENATE("Datiprove!",Riferimenti!A11)</f>
        <v>Datiprove!ah5</v>
      </c>
      <c r="B11" t="str">
        <f>CONCATENATE("Datiprove!",Riferimenti!B11)</f>
        <v>Datiprove!ah6</v>
      </c>
      <c r="C11" t="str">
        <f>CONCATENATE("Datiprove!",Riferimenti!C11)</f>
        <v>Datiprove!ah7</v>
      </c>
      <c r="D11" t="str">
        <f>CONCATENATE("Datiprove!",Riferimenti!D11)</f>
        <v>Datiprove!ah8</v>
      </c>
      <c r="E11" t="str">
        <f>CONCATENATE("Datiprove!",Riferimenti!E11)</f>
        <v>Datiprove!ah9</v>
      </c>
      <c r="F11" t="str">
        <f>CONCATENATE("Datiprove!",Riferimenti!F11)</f>
        <v>Datiprove!ah10</v>
      </c>
      <c r="G11" t="str">
        <f>CONCATENATE("Datiprove!",Riferimenti!G11)</f>
        <v>Datiprove!ah11</v>
      </c>
      <c r="H11" t="str">
        <f>CONCATENATE("Datiprove!",Riferimenti!H11)</f>
        <v>Datiprove!ah12</v>
      </c>
      <c r="I11" t="str">
        <f>CONCATENATE("Datiprove!",Riferimenti!I11)</f>
        <v>Datiprove!ah13</v>
      </c>
      <c r="J11" t="str">
        <f>CONCATENATE("Datiprove!",Riferimenti!J11)</f>
        <v>Datiprove!ah14</v>
      </c>
      <c r="K11" t="str">
        <f>CONCATENATE("Datiprove!",Riferimenti!K11)</f>
        <v>Datiprove!ah15</v>
      </c>
      <c r="L11" t="str">
        <f>CONCATENATE("Datiprove!",Riferimenti!L11)</f>
        <v>Datiprove!ah16</v>
      </c>
      <c r="M11" t="str">
        <f>CONCATENATE("Datiprove!",Riferimenti!M11)</f>
        <v>Datiprove!ah17</v>
      </c>
      <c r="N11" t="str">
        <f>CONCATENATE("Datiprove!",Riferimenti!N11)</f>
        <v>Datiprove!ah18</v>
      </c>
      <c r="O11" t="str">
        <f>CONCATENATE("Datiprove!",Riferimenti!O11)</f>
        <v>Datiprove!ah19</v>
      </c>
      <c r="P11" t="str">
        <f>CONCATENATE("Datiprove!",Riferimenti!P11)</f>
        <v>Datiprove!ah20</v>
      </c>
      <c r="Q11" t="str">
        <f>CONCATENATE("Datiprove!",Riferimenti!Q11)</f>
        <v>Datiprove!ah21</v>
      </c>
      <c r="R11" t="str">
        <f>CONCATENATE("Datiprove!",Riferimenti!R11)</f>
        <v>Datiprove!ah22</v>
      </c>
      <c r="S11" t="str">
        <f>CONCATENATE("Datiprove!",Riferimenti!S11)</f>
        <v>Datiprove!ah23</v>
      </c>
      <c r="T11" t="str">
        <f>CONCATENATE("Datiprove!",Riferimenti!T11)</f>
        <v>Datiprove!ah24</v>
      </c>
      <c r="U11" t="str">
        <f>CONCATENATE("Datiprove!",Riferimenti!U11)</f>
        <v>Datiprove!ah25</v>
      </c>
      <c r="V11" t="str">
        <f>CONCATENATE("Datiprove!",Riferimenti!V11)</f>
        <v>Datiprove!ah26</v>
      </c>
      <c r="W11" t="str">
        <f>CONCATENATE("Datiprove!",Riferimenti!W11)</f>
        <v>Datiprove!ah27</v>
      </c>
      <c r="X11" t="str">
        <f>CONCATENATE("Datiprove!",Riferimenti!X11)</f>
        <v>Datiprove!ah28</v>
      </c>
    </row>
    <row r="12" spans="1:24" ht="12.75">
      <c r="A12" t="str">
        <f>CONCATENATE("Datiprove!",Riferimenti!A12)</f>
        <v>Datiprove!aj5</v>
      </c>
      <c r="B12" t="str">
        <f>CONCATENATE("Datiprove!",Riferimenti!B12)</f>
        <v>Datiprove!aj6</v>
      </c>
      <c r="C12" t="str">
        <f>CONCATENATE("Datiprove!",Riferimenti!C12)</f>
        <v>Datiprove!aj7</v>
      </c>
      <c r="D12" t="str">
        <f>CONCATENATE("Datiprove!",Riferimenti!D12)</f>
        <v>Datiprove!aj8</v>
      </c>
      <c r="E12" t="str">
        <f>CONCATENATE("Datiprove!",Riferimenti!E12)</f>
        <v>Datiprove!aj9</v>
      </c>
      <c r="F12" t="str">
        <f>CONCATENATE("Datiprove!",Riferimenti!F12)</f>
        <v>Datiprove!aj10</v>
      </c>
      <c r="G12" t="str">
        <f>CONCATENATE("Datiprove!",Riferimenti!G12)</f>
        <v>Datiprove!aj11</v>
      </c>
      <c r="H12" t="str">
        <f>CONCATENATE("Datiprove!",Riferimenti!H12)</f>
        <v>Datiprove!aj12</v>
      </c>
      <c r="I12" t="str">
        <f>CONCATENATE("Datiprove!",Riferimenti!I12)</f>
        <v>Datiprove!aj13</v>
      </c>
      <c r="J12" t="str">
        <f>CONCATENATE("Datiprove!",Riferimenti!J12)</f>
        <v>Datiprove!aj14</v>
      </c>
      <c r="K12" t="str">
        <f>CONCATENATE("Datiprove!",Riferimenti!K12)</f>
        <v>Datiprove!aj15</v>
      </c>
      <c r="L12" t="str">
        <f>CONCATENATE("Datiprove!",Riferimenti!L12)</f>
        <v>Datiprove!aj16</v>
      </c>
      <c r="M12" t="str">
        <f>CONCATENATE("Datiprove!",Riferimenti!M12)</f>
        <v>Datiprove!aj17</v>
      </c>
      <c r="N12" t="str">
        <f>CONCATENATE("Datiprove!",Riferimenti!N12)</f>
        <v>Datiprove!aj18</v>
      </c>
      <c r="O12" t="str">
        <f>CONCATENATE("Datiprove!",Riferimenti!O12)</f>
        <v>Datiprove!aj19</v>
      </c>
      <c r="P12" t="str">
        <f>CONCATENATE("Datiprove!",Riferimenti!P12)</f>
        <v>Datiprove!aj20</v>
      </c>
      <c r="Q12" t="str">
        <f>CONCATENATE("Datiprove!",Riferimenti!Q12)</f>
        <v>Datiprove!aj21</v>
      </c>
      <c r="R12" t="str">
        <f>CONCATENATE("Datiprove!",Riferimenti!R12)</f>
        <v>Datiprove!aj22</v>
      </c>
      <c r="S12" t="str">
        <f>CONCATENATE("Datiprove!",Riferimenti!S12)</f>
        <v>Datiprove!aj23</v>
      </c>
      <c r="T12" t="str">
        <f>CONCATENATE("Datiprove!",Riferimenti!T12)</f>
        <v>Datiprove!aj24</v>
      </c>
      <c r="U12" t="str">
        <f>CONCATENATE("Datiprove!",Riferimenti!U12)</f>
        <v>Datiprove!aj25</v>
      </c>
      <c r="V12" t="str">
        <f>CONCATENATE("Datiprove!",Riferimenti!V12)</f>
        <v>Datiprove!aj26</v>
      </c>
      <c r="W12" t="str">
        <f>CONCATENATE("Datiprove!",Riferimenti!W12)</f>
        <v>Datiprove!aj27</v>
      </c>
      <c r="X12" t="str">
        <f>CONCATENATE("Datiprove!",Riferimenti!X12)</f>
        <v>Datiprove!aj28</v>
      </c>
    </row>
    <row r="13" spans="1:24" ht="12.75">
      <c r="A13" t="str">
        <f>CONCATENATE("Datiprove!",Riferimenti!A13)</f>
        <v>Datiprove!ak5</v>
      </c>
      <c r="B13" t="str">
        <f>CONCATENATE("Datiprove!",Riferimenti!B13)</f>
        <v>Datiprove!ak6</v>
      </c>
      <c r="C13" t="str">
        <f>CONCATENATE("Datiprove!",Riferimenti!C13)</f>
        <v>Datiprove!ak7</v>
      </c>
      <c r="D13" t="str">
        <f>CONCATENATE("Datiprove!",Riferimenti!D13)</f>
        <v>Datiprove!ak8</v>
      </c>
      <c r="E13" t="str">
        <f>CONCATENATE("Datiprove!",Riferimenti!E13)</f>
        <v>Datiprove!ak9</v>
      </c>
      <c r="F13" t="str">
        <f>CONCATENATE("Datiprove!",Riferimenti!F13)</f>
        <v>Datiprove!ak10</v>
      </c>
      <c r="G13" t="str">
        <f>CONCATENATE("Datiprove!",Riferimenti!G13)</f>
        <v>Datiprove!ak11</v>
      </c>
      <c r="H13" t="str">
        <f>CONCATENATE("Datiprove!",Riferimenti!H13)</f>
        <v>Datiprove!ak12</v>
      </c>
      <c r="I13" t="str">
        <f>CONCATENATE("Datiprove!",Riferimenti!I13)</f>
        <v>Datiprove!ak13</v>
      </c>
      <c r="J13" t="str">
        <f>CONCATENATE("Datiprove!",Riferimenti!J13)</f>
        <v>Datiprove!ak14</v>
      </c>
      <c r="K13" t="str">
        <f>CONCATENATE("Datiprove!",Riferimenti!K13)</f>
        <v>Datiprove!ak15</v>
      </c>
      <c r="L13" t="str">
        <f>CONCATENATE("Datiprove!",Riferimenti!L13)</f>
        <v>Datiprove!ak16</v>
      </c>
      <c r="M13" t="str">
        <f>CONCATENATE("Datiprove!",Riferimenti!M13)</f>
        <v>Datiprove!ak17</v>
      </c>
      <c r="N13" t="str">
        <f>CONCATENATE("Datiprove!",Riferimenti!N13)</f>
        <v>Datiprove!ak18</v>
      </c>
      <c r="O13" t="str">
        <f>CONCATENATE("Datiprove!",Riferimenti!O13)</f>
        <v>Datiprove!ak19</v>
      </c>
      <c r="P13" t="str">
        <f>CONCATENATE("Datiprove!",Riferimenti!P13)</f>
        <v>Datiprove!ak20</v>
      </c>
      <c r="Q13" t="str">
        <f>CONCATENATE("Datiprove!",Riferimenti!Q13)</f>
        <v>Datiprove!ak21</v>
      </c>
      <c r="R13" t="str">
        <f>CONCATENATE("Datiprove!",Riferimenti!R13)</f>
        <v>Datiprove!ak22</v>
      </c>
      <c r="S13" t="str">
        <f>CONCATENATE("Datiprove!",Riferimenti!S13)</f>
        <v>Datiprove!ak23</v>
      </c>
      <c r="T13" t="str">
        <f>CONCATENATE("Datiprove!",Riferimenti!T13)</f>
        <v>Datiprove!ak24</v>
      </c>
      <c r="U13" t="str">
        <f>CONCATENATE("Datiprove!",Riferimenti!U13)</f>
        <v>Datiprove!ak25</v>
      </c>
      <c r="V13" t="str">
        <f>CONCATENATE("Datiprove!",Riferimenti!V13)</f>
        <v>Datiprove!ak26</v>
      </c>
      <c r="W13" t="str">
        <f>CONCATENATE("Datiprove!",Riferimenti!W13)</f>
        <v>Datiprove!ak27</v>
      </c>
      <c r="X13" t="str">
        <f>CONCATENATE("Datiprove!",Riferimenti!X13)</f>
        <v>Datiprove!ak28</v>
      </c>
    </row>
    <row r="14" spans="1:24" ht="12.75">
      <c r="A14" t="str">
        <f>CONCATENATE("Datiprove!",Riferimenti!A14)</f>
        <v>Datiprove!al5</v>
      </c>
      <c r="B14" t="str">
        <f>CONCATENATE("Datiprove!",Riferimenti!B14)</f>
        <v>Datiprove!al6</v>
      </c>
      <c r="C14" t="str">
        <f>CONCATENATE("Datiprove!",Riferimenti!C14)</f>
        <v>Datiprove!al7</v>
      </c>
      <c r="D14" t="str">
        <f>CONCATENATE("Datiprove!",Riferimenti!D14)</f>
        <v>Datiprove!al8</v>
      </c>
      <c r="E14" t="str">
        <f>CONCATENATE("Datiprove!",Riferimenti!E14)</f>
        <v>Datiprove!al9</v>
      </c>
      <c r="F14" t="str">
        <f>CONCATENATE("Datiprove!",Riferimenti!F14)</f>
        <v>Datiprove!al10</v>
      </c>
      <c r="G14" t="str">
        <f>CONCATENATE("Datiprove!",Riferimenti!G14)</f>
        <v>Datiprove!al11</v>
      </c>
      <c r="H14" t="str">
        <f>CONCATENATE("Datiprove!",Riferimenti!H14)</f>
        <v>Datiprove!al12</v>
      </c>
      <c r="I14" t="str">
        <f>CONCATENATE("Datiprove!",Riferimenti!I14)</f>
        <v>Datiprove!al13</v>
      </c>
      <c r="J14" t="str">
        <f>CONCATENATE("Datiprove!",Riferimenti!J14)</f>
        <v>Datiprove!al14</v>
      </c>
      <c r="K14" t="str">
        <f>CONCATENATE("Datiprove!",Riferimenti!K14)</f>
        <v>Datiprove!al15</v>
      </c>
      <c r="L14" t="str">
        <f>CONCATENATE("Datiprove!",Riferimenti!L14)</f>
        <v>Datiprove!al16</v>
      </c>
      <c r="M14" t="str">
        <f>CONCATENATE("Datiprove!",Riferimenti!M14)</f>
        <v>Datiprove!al17</v>
      </c>
      <c r="N14" t="str">
        <f>CONCATENATE("Datiprove!",Riferimenti!N14)</f>
        <v>Datiprove!al18</v>
      </c>
      <c r="O14" t="str">
        <f>CONCATENATE("Datiprove!",Riferimenti!O14)</f>
        <v>Datiprove!al19</v>
      </c>
      <c r="P14" t="str">
        <f>CONCATENATE("Datiprove!",Riferimenti!P14)</f>
        <v>Datiprove!al20</v>
      </c>
      <c r="Q14" t="str">
        <f>CONCATENATE("Datiprove!",Riferimenti!Q14)</f>
        <v>Datiprove!al21</v>
      </c>
      <c r="R14" t="str">
        <f>CONCATENATE("Datiprove!",Riferimenti!R14)</f>
        <v>Datiprove!al22</v>
      </c>
      <c r="S14" t="str">
        <f>CONCATENATE("Datiprove!",Riferimenti!S14)</f>
        <v>Datiprove!al23</v>
      </c>
      <c r="T14" t="str">
        <f>CONCATENATE("Datiprove!",Riferimenti!T14)</f>
        <v>Datiprove!al24</v>
      </c>
      <c r="U14" t="str">
        <f>CONCATENATE("Datiprove!",Riferimenti!U14)</f>
        <v>Datiprove!al25</v>
      </c>
      <c r="V14" t="str">
        <f>CONCATENATE("Datiprove!",Riferimenti!V14)</f>
        <v>Datiprove!al26</v>
      </c>
      <c r="W14" t="str">
        <f>CONCATENATE("Datiprove!",Riferimenti!W14)</f>
        <v>Datiprove!al27</v>
      </c>
      <c r="X14" t="str">
        <f>CONCATENATE("Datiprove!",Riferimenti!X14)</f>
        <v>Datiprove!al28</v>
      </c>
    </row>
    <row r="15" spans="1:24" ht="12.75">
      <c r="A15" t="str">
        <f>CONCATENATE("Datiprove!",Riferimenti!A15)</f>
        <v>Datiprove!am5</v>
      </c>
      <c r="B15" t="str">
        <f>CONCATENATE("Datiprove!",Riferimenti!B15)</f>
        <v>Datiprove!am6</v>
      </c>
      <c r="C15" t="str">
        <f>CONCATENATE("Datiprove!",Riferimenti!C15)</f>
        <v>Datiprove!am7</v>
      </c>
      <c r="D15" t="str">
        <f>CONCATENATE("Datiprove!",Riferimenti!D15)</f>
        <v>Datiprove!am8</v>
      </c>
      <c r="E15" t="str">
        <f>CONCATENATE("Datiprove!",Riferimenti!E15)</f>
        <v>Datiprove!am9</v>
      </c>
      <c r="F15" t="str">
        <f>CONCATENATE("Datiprove!",Riferimenti!F15)</f>
        <v>Datiprove!am10</v>
      </c>
      <c r="G15" t="str">
        <f>CONCATENATE("Datiprove!",Riferimenti!G15)</f>
        <v>Datiprove!am11</v>
      </c>
      <c r="H15" t="str">
        <f>CONCATENATE("Datiprove!",Riferimenti!H15)</f>
        <v>Datiprove!am12</v>
      </c>
      <c r="I15" t="str">
        <f>CONCATENATE("Datiprove!",Riferimenti!I15)</f>
        <v>Datiprove!am13</v>
      </c>
      <c r="J15" t="str">
        <f>CONCATENATE("Datiprove!",Riferimenti!J15)</f>
        <v>Datiprove!am14</v>
      </c>
      <c r="K15" t="str">
        <f>CONCATENATE("Datiprove!",Riferimenti!K15)</f>
        <v>Datiprove!am15</v>
      </c>
      <c r="L15" t="str">
        <f>CONCATENATE("Datiprove!",Riferimenti!L15)</f>
        <v>Datiprove!am16</v>
      </c>
      <c r="M15" t="str">
        <f>CONCATENATE("Datiprove!",Riferimenti!M15)</f>
        <v>Datiprove!am17</v>
      </c>
      <c r="N15" t="str">
        <f>CONCATENATE("Datiprove!",Riferimenti!N15)</f>
        <v>Datiprove!am18</v>
      </c>
      <c r="O15" t="str">
        <f>CONCATENATE("Datiprove!",Riferimenti!O15)</f>
        <v>Datiprove!am19</v>
      </c>
      <c r="P15" t="str">
        <f>CONCATENATE("Datiprove!",Riferimenti!P15)</f>
        <v>Datiprove!am20</v>
      </c>
      <c r="Q15" t="str">
        <f>CONCATENATE("Datiprove!",Riferimenti!Q15)</f>
        <v>Datiprove!am21</v>
      </c>
      <c r="R15" t="str">
        <f>CONCATENATE("Datiprove!",Riferimenti!R15)</f>
        <v>Datiprove!am22</v>
      </c>
      <c r="S15" t="str">
        <f>CONCATENATE("Datiprove!",Riferimenti!S15)</f>
        <v>Datiprove!am23</v>
      </c>
      <c r="T15" t="str">
        <f>CONCATENATE("Datiprove!",Riferimenti!T15)</f>
        <v>Datiprove!am24</v>
      </c>
      <c r="U15" t="str">
        <f>CONCATENATE("Datiprove!",Riferimenti!U15)</f>
        <v>Datiprove!am25</v>
      </c>
      <c r="V15" t="str">
        <f>CONCATENATE("Datiprove!",Riferimenti!V15)</f>
        <v>Datiprove!am26</v>
      </c>
      <c r="W15" t="str">
        <f>CONCATENATE("Datiprove!",Riferimenti!W15)</f>
        <v>Datiprove!am27</v>
      </c>
      <c r="X15" t="str">
        <f>CONCATENATE("Datiprove!",Riferimenti!X15)</f>
        <v>Datiprove!am28</v>
      </c>
    </row>
    <row r="16" spans="1:24" ht="12.75">
      <c r="A16" t="str">
        <f>CONCATENATE("Datiprove!",Riferimenti!A16)</f>
        <v>Datiprove!an5</v>
      </c>
      <c r="B16" t="str">
        <f>CONCATENATE("Datiprove!",Riferimenti!B16)</f>
        <v>Datiprove!an6</v>
      </c>
      <c r="C16" t="str">
        <f>CONCATENATE("Datiprove!",Riferimenti!C16)</f>
        <v>Datiprove!an7</v>
      </c>
      <c r="D16" t="str">
        <f>CONCATENATE("Datiprove!",Riferimenti!D16)</f>
        <v>Datiprove!an8</v>
      </c>
      <c r="E16" t="str">
        <f>CONCATENATE("Datiprove!",Riferimenti!E16)</f>
        <v>Datiprove!an9</v>
      </c>
      <c r="F16" t="str">
        <f>CONCATENATE("Datiprove!",Riferimenti!F16)</f>
        <v>Datiprove!an10</v>
      </c>
      <c r="G16" t="str">
        <f>CONCATENATE("Datiprove!",Riferimenti!G16)</f>
        <v>Datiprove!an11</v>
      </c>
      <c r="H16" t="str">
        <f>CONCATENATE("Datiprove!",Riferimenti!H16)</f>
        <v>Datiprove!an12</v>
      </c>
      <c r="I16" t="str">
        <f>CONCATENATE("Datiprove!",Riferimenti!I16)</f>
        <v>Datiprove!an13</v>
      </c>
      <c r="J16" t="str">
        <f>CONCATENATE("Datiprove!",Riferimenti!J16)</f>
        <v>Datiprove!an14</v>
      </c>
      <c r="K16" t="str">
        <f>CONCATENATE("Datiprove!",Riferimenti!K16)</f>
        <v>Datiprove!an15</v>
      </c>
      <c r="L16" t="str">
        <f>CONCATENATE("Datiprove!",Riferimenti!L16)</f>
        <v>Datiprove!an16</v>
      </c>
      <c r="M16" t="str">
        <f>CONCATENATE("Datiprove!",Riferimenti!M16)</f>
        <v>Datiprove!an17</v>
      </c>
      <c r="N16" t="str">
        <f>CONCATENATE("Datiprove!",Riferimenti!N16)</f>
        <v>Datiprove!an18</v>
      </c>
      <c r="O16" t="str">
        <f>CONCATENATE("Datiprove!",Riferimenti!O16)</f>
        <v>Datiprove!an19</v>
      </c>
      <c r="P16" t="str">
        <f>CONCATENATE("Datiprove!",Riferimenti!P16)</f>
        <v>Datiprove!an20</v>
      </c>
      <c r="Q16" t="str">
        <f>CONCATENATE("Datiprove!",Riferimenti!Q16)</f>
        <v>Datiprove!an21</v>
      </c>
      <c r="R16" t="str">
        <f>CONCATENATE("Datiprove!",Riferimenti!R16)</f>
        <v>Datiprove!an22</v>
      </c>
      <c r="S16" t="str">
        <f>CONCATENATE("Datiprove!",Riferimenti!S16)</f>
        <v>Datiprove!an23</v>
      </c>
      <c r="T16" t="str">
        <f>CONCATENATE("Datiprove!",Riferimenti!T16)</f>
        <v>Datiprove!an24</v>
      </c>
      <c r="U16" t="str">
        <f>CONCATENATE("Datiprove!",Riferimenti!U16)</f>
        <v>Datiprove!an25</v>
      </c>
      <c r="V16" t="str">
        <f>CONCATENATE("Datiprove!",Riferimenti!V16)</f>
        <v>Datiprove!an26</v>
      </c>
      <c r="W16" t="str">
        <f>CONCATENATE("Datiprove!",Riferimenti!W16)</f>
        <v>Datiprove!an27</v>
      </c>
      <c r="X16" t="str">
        <f>CONCATENATE("Datiprove!",Riferimenti!X16)</f>
        <v>Datiprove!an28</v>
      </c>
    </row>
    <row r="17" spans="1:24" ht="12.75">
      <c r="A17" t="str">
        <f>CONCATENATE("Datiprove!",Riferimenti!A17)</f>
        <v>Datiprove!ao5</v>
      </c>
      <c r="B17" t="str">
        <f>CONCATENATE("Datiprove!",Riferimenti!B17)</f>
        <v>Datiprove!ao6</v>
      </c>
      <c r="C17" t="str">
        <f>CONCATENATE("Datiprove!",Riferimenti!C17)</f>
        <v>Datiprove!ao7</v>
      </c>
      <c r="D17" t="str">
        <f>CONCATENATE("Datiprove!",Riferimenti!D17)</f>
        <v>Datiprove!ao8</v>
      </c>
      <c r="E17" t="str">
        <f>CONCATENATE("Datiprove!",Riferimenti!E17)</f>
        <v>Datiprove!ao9</v>
      </c>
      <c r="F17" t="str">
        <f>CONCATENATE("Datiprove!",Riferimenti!F17)</f>
        <v>Datiprove!ao10</v>
      </c>
      <c r="G17" t="str">
        <f>CONCATENATE("Datiprove!",Riferimenti!G17)</f>
        <v>Datiprove!ao11</v>
      </c>
      <c r="H17" t="str">
        <f>CONCATENATE("Datiprove!",Riferimenti!H17)</f>
        <v>Datiprove!ao12</v>
      </c>
      <c r="I17" t="str">
        <f>CONCATENATE("Datiprove!",Riferimenti!I17)</f>
        <v>Datiprove!ao13</v>
      </c>
      <c r="J17" t="str">
        <f>CONCATENATE("Datiprove!",Riferimenti!J17)</f>
        <v>Datiprove!ao14</v>
      </c>
      <c r="K17" t="str">
        <f>CONCATENATE("Datiprove!",Riferimenti!K17)</f>
        <v>Datiprove!ao15</v>
      </c>
      <c r="L17" t="str">
        <f>CONCATENATE("Datiprove!",Riferimenti!L17)</f>
        <v>Datiprove!ao16</v>
      </c>
      <c r="M17" t="str">
        <f>CONCATENATE("Datiprove!",Riferimenti!M17)</f>
        <v>Datiprove!ao17</v>
      </c>
      <c r="N17" t="str">
        <f>CONCATENATE("Datiprove!",Riferimenti!N17)</f>
        <v>Datiprove!ao18</v>
      </c>
      <c r="O17" t="str">
        <f>CONCATENATE("Datiprove!",Riferimenti!O17)</f>
        <v>Datiprove!ao19</v>
      </c>
      <c r="P17" t="str">
        <f>CONCATENATE("Datiprove!",Riferimenti!P17)</f>
        <v>Datiprove!ao20</v>
      </c>
      <c r="Q17" t="str">
        <f>CONCATENATE("Datiprove!",Riferimenti!Q17)</f>
        <v>Datiprove!ao21</v>
      </c>
      <c r="R17" t="str">
        <f>CONCATENATE("Datiprove!",Riferimenti!R17)</f>
        <v>Datiprove!ao22</v>
      </c>
      <c r="S17" t="str">
        <f>CONCATENATE("Datiprove!",Riferimenti!S17)</f>
        <v>Datiprove!ao23</v>
      </c>
      <c r="T17" t="str">
        <f>CONCATENATE("Datiprove!",Riferimenti!T17)</f>
        <v>Datiprove!ao24</v>
      </c>
      <c r="U17" t="str">
        <f>CONCATENATE("Datiprove!",Riferimenti!U17)</f>
        <v>Datiprove!ao25</v>
      </c>
      <c r="V17" t="str">
        <f>CONCATENATE("Datiprove!",Riferimenti!V17)</f>
        <v>Datiprove!ao26</v>
      </c>
      <c r="W17" t="str">
        <f>CONCATENATE("Datiprove!",Riferimenti!W17)</f>
        <v>Datiprove!ao27</v>
      </c>
      <c r="X17" t="str">
        <f>CONCATENATE("Datiprove!",Riferimenti!X17)</f>
        <v>Datiprove!ao28</v>
      </c>
    </row>
    <row r="18" spans="1:24" ht="12.75">
      <c r="A18" t="str">
        <f>CONCATENATE("Datiprove!",Riferimenti!A18)</f>
        <v>Datiprove!ap5</v>
      </c>
      <c r="B18" t="str">
        <f>CONCATENATE("Datiprove!",Riferimenti!B18)</f>
        <v>Datiprove!ap6</v>
      </c>
      <c r="C18" t="str">
        <f>CONCATENATE("Datiprove!",Riferimenti!C18)</f>
        <v>Datiprove!ap7</v>
      </c>
      <c r="D18" t="str">
        <f>CONCATENATE("Datiprove!",Riferimenti!D18)</f>
        <v>Datiprove!ap8</v>
      </c>
      <c r="E18" t="str">
        <f>CONCATENATE("Datiprove!",Riferimenti!E18)</f>
        <v>Datiprove!ap9</v>
      </c>
      <c r="F18" t="str">
        <f>CONCATENATE("Datiprove!",Riferimenti!F18)</f>
        <v>Datiprove!ap10</v>
      </c>
      <c r="G18" t="str">
        <f>CONCATENATE("Datiprove!",Riferimenti!G18)</f>
        <v>Datiprove!ap11</v>
      </c>
      <c r="H18" t="str">
        <f>CONCATENATE("Datiprove!",Riferimenti!H18)</f>
        <v>Datiprove!ap12</v>
      </c>
      <c r="I18" t="str">
        <f>CONCATENATE("Datiprove!",Riferimenti!I18)</f>
        <v>Datiprove!ap13</v>
      </c>
      <c r="J18" t="str">
        <f>CONCATENATE("Datiprove!",Riferimenti!J18)</f>
        <v>Datiprove!ap14</v>
      </c>
      <c r="K18" t="str">
        <f>CONCATENATE("Datiprove!",Riferimenti!K18)</f>
        <v>Datiprove!ap15</v>
      </c>
      <c r="L18" t="str">
        <f>CONCATENATE("Datiprove!",Riferimenti!L18)</f>
        <v>Datiprove!ap16</v>
      </c>
      <c r="M18" t="str">
        <f>CONCATENATE("Datiprove!",Riferimenti!M18)</f>
        <v>Datiprove!ap17</v>
      </c>
      <c r="N18" t="str">
        <f>CONCATENATE("Datiprove!",Riferimenti!N18)</f>
        <v>Datiprove!ap18</v>
      </c>
      <c r="O18" t="str">
        <f>CONCATENATE("Datiprove!",Riferimenti!O18)</f>
        <v>Datiprove!ap19</v>
      </c>
      <c r="P18" t="str">
        <f>CONCATENATE("Datiprove!",Riferimenti!P18)</f>
        <v>Datiprove!ap20</v>
      </c>
      <c r="Q18" t="str">
        <f>CONCATENATE("Datiprove!",Riferimenti!Q18)</f>
        <v>Datiprove!ap21</v>
      </c>
      <c r="R18" t="str">
        <f>CONCATENATE("Datiprove!",Riferimenti!R18)</f>
        <v>Datiprove!ap22</v>
      </c>
      <c r="S18" t="str">
        <f>CONCATENATE("Datiprove!",Riferimenti!S18)</f>
        <v>Datiprove!ap23</v>
      </c>
      <c r="T18" t="str">
        <f>CONCATENATE("Datiprove!",Riferimenti!T18)</f>
        <v>Datiprove!ap24</v>
      </c>
      <c r="U18" t="str">
        <f>CONCATENATE("Datiprove!",Riferimenti!U18)</f>
        <v>Datiprove!ap25</v>
      </c>
      <c r="V18" t="str">
        <f>CONCATENATE("Datiprove!",Riferimenti!V18)</f>
        <v>Datiprove!ap26</v>
      </c>
      <c r="W18" t="str">
        <f>CONCATENATE("Datiprove!",Riferimenti!W18)</f>
        <v>Datiprove!ap27</v>
      </c>
      <c r="X18" t="str">
        <f>CONCATENATE("Datiprove!",Riferimenti!X18)</f>
        <v>Datiprove!ap28</v>
      </c>
    </row>
    <row r="19" spans="1:24" ht="12.75">
      <c r="A19" t="str">
        <f>CONCATENATE("Datiprove!",Riferimenti!A19)</f>
        <v>Datiprove!au5</v>
      </c>
      <c r="B19" t="str">
        <f>CONCATENATE("Datiprove!",Riferimenti!B19)</f>
        <v>Datiprove!au6</v>
      </c>
      <c r="C19" t="str">
        <f>CONCATENATE("Datiprove!",Riferimenti!C19)</f>
        <v>Datiprove!au7</v>
      </c>
      <c r="D19" t="str">
        <f>CONCATENATE("Datiprove!",Riferimenti!D19)</f>
        <v>Datiprove!au8</v>
      </c>
      <c r="E19" t="str">
        <f>CONCATENATE("Datiprove!",Riferimenti!E19)</f>
        <v>Datiprove!au9</v>
      </c>
      <c r="F19" t="str">
        <f>CONCATENATE("Datiprove!",Riferimenti!F19)</f>
        <v>Datiprove!au10</v>
      </c>
      <c r="G19" t="str">
        <f>CONCATENATE("Datiprove!",Riferimenti!G19)</f>
        <v>Datiprove!au11</v>
      </c>
      <c r="H19" t="str">
        <f>CONCATENATE("Datiprove!",Riferimenti!H19)</f>
        <v>Datiprove!au12</v>
      </c>
      <c r="I19" t="str">
        <f>CONCATENATE("Datiprove!",Riferimenti!I19)</f>
        <v>Datiprove!au13</v>
      </c>
      <c r="J19" t="str">
        <f>CONCATENATE("Datiprove!",Riferimenti!J19)</f>
        <v>Datiprove!au14</v>
      </c>
      <c r="K19" t="str">
        <f>CONCATENATE("Datiprove!",Riferimenti!K19)</f>
        <v>Datiprove!au15</v>
      </c>
      <c r="L19" t="str">
        <f>CONCATENATE("Datiprove!",Riferimenti!L19)</f>
        <v>Datiprove!au16</v>
      </c>
      <c r="M19" t="str">
        <f>CONCATENATE("Datiprove!",Riferimenti!M19)</f>
        <v>Datiprove!au17</v>
      </c>
      <c r="N19" t="str">
        <f>CONCATENATE("Datiprove!",Riferimenti!N19)</f>
        <v>Datiprove!au18</v>
      </c>
      <c r="O19" t="str">
        <f>CONCATENATE("Datiprove!",Riferimenti!O19)</f>
        <v>Datiprove!au19</v>
      </c>
      <c r="P19" t="str">
        <f>CONCATENATE("Datiprove!",Riferimenti!P19)</f>
        <v>Datiprove!au20</v>
      </c>
      <c r="Q19" t="str">
        <f>CONCATENATE("Datiprove!",Riferimenti!Q19)</f>
        <v>Datiprove!au21</v>
      </c>
      <c r="R19" t="str">
        <f>CONCATENATE("Datiprove!",Riferimenti!R19)</f>
        <v>Datiprove!au22</v>
      </c>
      <c r="S19" t="str">
        <f>CONCATENATE("Datiprove!",Riferimenti!S19)</f>
        <v>Datiprove!au23</v>
      </c>
      <c r="T19" t="str">
        <f>CONCATENATE("Datiprove!",Riferimenti!T19)</f>
        <v>Datiprove!au24</v>
      </c>
      <c r="U19" t="str">
        <f>CONCATENATE("Datiprove!",Riferimenti!U19)</f>
        <v>Datiprove!au25</v>
      </c>
      <c r="V19" t="str">
        <f>CONCATENATE("Datiprove!",Riferimenti!V19)</f>
        <v>Datiprove!au26</v>
      </c>
      <c r="W19" t="str">
        <f>CONCATENATE("Datiprove!",Riferimenti!W19)</f>
        <v>Datiprove!au27</v>
      </c>
      <c r="X19" t="str">
        <f>CONCATENATE("Datiprove!",Riferimenti!X19)</f>
        <v>Datiprove!au28</v>
      </c>
    </row>
    <row r="20" spans="1:24" ht="12.75">
      <c r="A20" t="str">
        <f>CONCATENATE("Datiprove!",Riferimenti!A20)</f>
        <v>Datiprove!aq5</v>
      </c>
      <c r="B20" t="str">
        <f>CONCATENATE("Datiprove!",Riferimenti!B20)</f>
        <v>Datiprove!aq6</v>
      </c>
      <c r="C20" t="str">
        <f>CONCATENATE("Datiprove!",Riferimenti!C20)</f>
        <v>Datiprove!aq7</v>
      </c>
      <c r="D20" t="str">
        <f>CONCATENATE("Datiprove!",Riferimenti!D20)</f>
        <v>Datiprove!aq8</v>
      </c>
      <c r="E20" t="str">
        <f>CONCATENATE("Datiprove!",Riferimenti!E20)</f>
        <v>Datiprove!aq9</v>
      </c>
      <c r="F20" t="str">
        <f>CONCATENATE("Datiprove!",Riferimenti!F20)</f>
        <v>Datiprove!aq10</v>
      </c>
      <c r="G20" t="str">
        <f>CONCATENATE("Datiprove!",Riferimenti!G20)</f>
        <v>Datiprove!aq11</v>
      </c>
      <c r="H20" t="str">
        <f>CONCATENATE("Datiprove!",Riferimenti!H20)</f>
        <v>Datiprove!aq12</v>
      </c>
      <c r="I20" t="str">
        <f>CONCATENATE("Datiprove!",Riferimenti!I20)</f>
        <v>Datiprove!aq13</v>
      </c>
      <c r="J20" t="str">
        <f>CONCATENATE("Datiprove!",Riferimenti!J20)</f>
        <v>Datiprove!aq14</v>
      </c>
      <c r="K20" t="str">
        <f>CONCATENATE("Datiprove!",Riferimenti!K20)</f>
        <v>Datiprove!aq15</v>
      </c>
      <c r="L20" t="str">
        <f>CONCATENATE("Datiprove!",Riferimenti!L20)</f>
        <v>Datiprove!aq16</v>
      </c>
      <c r="M20" t="str">
        <f>CONCATENATE("Datiprove!",Riferimenti!M20)</f>
        <v>Datiprove!aq17</v>
      </c>
      <c r="N20" t="str">
        <f>CONCATENATE("Datiprove!",Riferimenti!N20)</f>
        <v>Datiprove!aq18</v>
      </c>
      <c r="O20" t="str">
        <f>CONCATENATE("Datiprove!",Riferimenti!O20)</f>
        <v>Datiprove!aq19</v>
      </c>
      <c r="P20" t="str">
        <f>CONCATENATE("Datiprove!",Riferimenti!P20)</f>
        <v>Datiprove!aq20</v>
      </c>
      <c r="Q20" t="str">
        <f>CONCATENATE("Datiprove!",Riferimenti!Q20)</f>
        <v>Datiprove!aq21</v>
      </c>
      <c r="R20" t="str">
        <f>CONCATENATE("Datiprove!",Riferimenti!R20)</f>
        <v>Datiprove!aq22</v>
      </c>
      <c r="S20" t="str">
        <f>CONCATENATE("Datiprove!",Riferimenti!S20)</f>
        <v>Datiprove!aq23</v>
      </c>
      <c r="T20" t="str">
        <f>CONCATENATE("Datiprove!",Riferimenti!T20)</f>
        <v>Datiprove!aq24</v>
      </c>
      <c r="U20" t="str">
        <f>CONCATENATE("Datiprove!",Riferimenti!U20)</f>
        <v>Datiprove!aq25</v>
      </c>
      <c r="V20" t="str">
        <f>CONCATENATE("Datiprove!",Riferimenti!V20)</f>
        <v>Datiprove!aq26</v>
      </c>
      <c r="W20" t="str">
        <f>CONCATENATE("Datiprove!",Riferimenti!W20)</f>
        <v>Datiprove!aq27</v>
      </c>
      <c r="X20" t="str">
        <f>CONCATENATE("Datiprove!",Riferimenti!X20)</f>
        <v>Datiprove!aq28</v>
      </c>
    </row>
    <row r="21" spans="1:24" ht="12.75">
      <c r="A21" t="str">
        <f>CONCATENATE("Datiprove!",Riferimenti!A21)</f>
        <v>Datiprove!ar5</v>
      </c>
      <c r="B21" t="str">
        <f>CONCATENATE("Datiprove!",Riferimenti!B21)</f>
        <v>Datiprove!ar6</v>
      </c>
      <c r="C21" t="str">
        <f>CONCATENATE("Datiprove!",Riferimenti!C21)</f>
        <v>Datiprove!ar7</v>
      </c>
      <c r="D21" t="str">
        <f>CONCATENATE("Datiprove!",Riferimenti!D21)</f>
        <v>Datiprove!ar8</v>
      </c>
      <c r="E21" t="str">
        <f>CONCATENATE("Datiprove!",Riferimenti!E21)</f>
        <v>Datiprove!ar9</v>
      </c>
      <c r="F21" t="str">
        <f>CONCATENATE("Datiprove!",Riferimenti!F21)</f>
        <v>Datiprove!ar10</v>
      </c>
      <c r="G21" t="str">
        <f>CONCATENATE("Datiprove!",Riferimenti!G21)</f>
        <v>Datiprove!ar11</v>
      </c>
      <c r="H21" t="str">
        <f>CONCATENATE("Datiprove!",Riferimenti!H21)</f>
        <v>Datiprove!ar12</v>
      </c>
      <c r="I21" t="str">
        <f>CONCATENATE("Datiprove!",Riferimenti!I21)</f>
        <v>Datiprove!ar13</v>
      </c>
      <c r="J21" t="str">
        <f>CONCATENATE("Datiprove!",Riferimenti!J21)</f>
        <v>Datiprove!ar14</v>
      </c>
      <c r="K21" t="str">
        <f>CONCATENATE("Datiprove!",Riferimenti!K21)</f>
        <v>Datiprove!ar15</v>
      </c>
      <c r="L21" t="str">
        <f>CONCATENATE("Datiprove!",Riferimenti!L21)</f>
        <v>Datiprove!ar16</v>
      </c>
      <c r="M21" t="str">
        <f>CONCATENATE("Datiprove!",Riferimenti!M21)</f>
        <v>Datiprove!ar17</v>
      </c>
      <c r="N21" t="str">
        <f>CONCATENATE("Datiprove!",Riferimenti!N21)</f>
        <v>Datiprove!ar18</v>
      </c>
      <c r="O21" t="str">
        <f>CONCATENATE("Datiprove!",Riferimenti!O21)</f>
        <v>Datiprove!ar19</v>
      </c>
      <c r="P21" t="str">
        <f>CONCATENATE("Datiprove!",Riferimenti!P21)</f>
        <v>Datiprove!ar20</v>
      </c>
      <c r="Q21" t="str">
        <f>CONCATENATE("Datiprove!",Riferimenti!Q21)</f>
        <v>Datiprove!ar21</v>
      </c>
      <c r="R21" t="str">
        <f>CONCATENATE("Datiprove!",Riferimenti!R21)</f>
        <v>Datiprove!ar22</v>
      </c>
      <c r="S21" t="str">
        <f>CONCATENATE("Datiprove!",Riferimenti!S21)</f>
        <v>Datiprove!ar23</v>
      </c>
      <c r="T21" t="str">
        <f>CONCATENATE("Datiprove!",Riferimenti!T21)</f>
        <v>Datiprove!ar24</v>
      </c>
      <c r="U21" t="str">
        <f>CONCATENATE("Datiprove!",Riferimenti!U21)</f>
        <v>Datiprove!ar25</v>
      </c>
      <c r="V21" t="str">
        <f>CONCATENATE("Datiprove!",Riferimenti!V21)</f>
        <v>Datiprove!ar26</v>
      </c>
      <c r="W21" t="str">
        <f>CONCATENATE("Datiprove!",Riferimenti!W21)</f>
        <v>Datiprove!ar27</v>
      </c>
      <c r="X21" t="str">
        <f>CONCATENATE("Datiprove!",Riferimenti!X21)</f>
        <v>Datiprove!ar28</v>
      </c>
    </row>
    <row r="22" spans="1:24" ht="12.75">
      <c r="A22" t="str">
        <f>CONCATENATE("Datiprove!",Riferimenti!A22)</f>
        <v>Datiprove!av5</v>
      </c>
      <c r="B22" t="str">
        <f>CONCATENATE("Datiprove!",Riferimenti!B22)</f>
        <v>Datiprove!av6</v>
      </c>
      <c r="C22" t="str">
        <f>CONCATENATE("Datiprove!",Riferimenti!C22)</f>
        <v>Datiprove!av7</v>
      </c>
      <c r="D22" t="str">
        <f>CONCATENATE("Datiprove!",Riferimenti!D22)</f>
        <v>Datiprove!av8</v>
      </c>
      <c r="E22" t="str">
        <f>CONCATENATE("Datiprove!",Riferimenti!E22)</f>
        <v>Datiprove!av9</v>
      </c>
      <c r="F22" t="str">
        <f>CONCATENATE("Datiprove!",Riferimenti!F22)</f>
        <v>Datiprove!av10</v>
      </c>
      <c r="G22" t="str">
        <f>CONCATENATE("Datiprove!",Riferimenti!G22)</f>
        <v>Datiprove!av11</v>
      </c>
      <c r="H22" t="str">
        <f>CONCATENATE("Datiprove!",Riferimenti!H22)</f>
        <v>Datiprove!av12</v>
      </c>
      <c r="I22" t="str">
        <f>CONCATENATE("Datiprove!",Riferimenti!I22)</f>
        <v>Datiprove!av13</v>
      </c>
      <c r="J22" t="str">
        <f>CONCATENATE("Datiprove!",Riferimenti!J22)</f>
        <v>Datiprove!av14</v>
      </c>
      <c r="K22" t="str">
        <f>CONCATENATE("Datiprove!",Riferimenti!K22)</f>
        <v>Datiprove!av15</v>
      </c>
      <c r="L22" t="str">
        <f>CONCATENATE("Datiprove!",Riferimenti!L22)</f>
        <v>Datiprove!av16</v>
      </c>
      <c r="M22" t="str">
        <f>CONCATENATE("Datiprove!",Riferimenti!M22)</f>
        <v>Datiprove!av17</v>
      </c>
      <c r="N22" t="str">
        <f>CONCATENATE("Datiprove!",Riferimenti!N22)</f>
        <v>Datiprove!av18</v>
      </c>
      <c r="O22" t="str">
        <f>CONCATENATE("Datiprove!",Riferimenti!O22)</f>
        <v>Datiprove!av19</v>
      </c>
      <c r="P22" t="str">
        <f>CONCATENATE("Datiprove!",Riferimenti!P22)</f>
        <v>Datiprove!av20</v>
      </c>
      <c r="Q22" t="str">
        <f>CONCATENATE("Datiprove!",Riferimenti!Q22)</f>
        <v>Datiprove!av21</v>
      </c>
      <c r="R22" t="str">
        <f>CONCATENATE("Datiprove!",Riferimenti!R22)</f>
        <v>Datiprove!av22</v>
      </c>
      <c r="S22" t="str">
        <f>CONCATENATE("Datiprove!",Riferimenti!S22)</f>
        <v>Datiprove!av23</v>
      </c>
      <c r="T22" t="str">
        <f>CONCATENATE("Datiprove!",Riferimenti!T22)</f>
        <v>Datiprove!av24</v>
      </c>
      <c r="U22" t="str">
        <f>CONCATENATE("Datiprove!",Riferimenti!U22)</f>
        <v>Datiprove!av25</v>
      </c>
      <c r="V22" t="str">
        <f>CONCATENATE("Datiprove!",Riferimenti!V22)</f>
        <v>Datiprove!av26</v>
      </c>
      <c r="W22" t="str">
        <f>CONCATENATE("Datiprove!",Riferimenti!W22)</f>
        <v>Datiprove!av27</v>
      </c>
      <c r="X22" t="str">
        <f>CONCATENATE("Datiprove!",Riferimenti!X22)</f>
        <v>Datiprove!av28</v>
      </c>
    </row>
    <row r="23" spans="1:24" ht="12.75">
      <c r="A23" t="str">
        <f>CONCATENATE("Datiprove!",Riferimenti!A23)</f>
        <v>Datiprove!ax5</v>
      </c>
      <c r="B23" t="str">
        <f>CONCATENATE("Datiprove!",Riferimenti!B23)</f>
        <v>Datiprove!ax6</v>
      </c>
      <c r="C23" t="str">
        <f>CONCATENATE("Datiprove!",Riferimenti!C23)</f>
        <v>Datiprove!ax7</v>
      </c>
      <c r="D23" t="str">
        <f>CONCATENATE("Datiprove!",Riferimenti!D23)</f>
        <v>Datiprove!ax8</v>
      </c>
      <c r="E23" t="str">
        <f>CONCATENATE("Datiprove!",Riferimenti!E23)</f>
        <v>Datiprove!ax9</v>
      </c>
      <c r="F23" t="str">
        <f>CONCATENATE("Datiprove!",Riferimenti!F23)</f>
        <v>Datiprove!ax10</v>
      </c>
      <c r="G23" t="str">
        <f>CONCATENATE("Datiprove!",Riferimenti!G23)</f>
        <v>Datiprove!ax11</v>
      </c>
      <c r="H23" t="str">
        <f>CONCATENATE("Datiprove!",Riferimenti!H23)</f>
        <v>Datiprove!ax12</v>
      </c>
      <c r="I23" t="str">
        <f>CONCATENATE("Datiprove!",Riferimenti!I23)</f>
        <v>Datiprove!ax13</v>
      </c>
      <c r="J23" t="str">
        <f>CONCATENATE("Datiprove!",Riferimenti!J23)</f>
        <v>Datiprove!ax14</v>
      </c>
      <c r="K23" t="str">
        <f>CONCATENATE("Datiprove!",Riferimenti!K23)</f>
        <v>Datiprove!ax15</v>
      </c>
      <c r="L23" t="str">
        <f>CONCATENATE("Datiprove!",Riferimenti!L23)</f>
        <v>Datiprove!ax16</v>
      </c>
      <c r="M23" t="str">
        <f>CONCATENATE("Datiprove!",Riferimenti!M23)</f>
        <v>Datiprove!ax17</v>
      </c>
      <c r="N23" t="str">
        <f>CONCATENATE("Datiprove!",Riferimenti!N23)</f>
        <v>Datiprove!ax18</v>
      </c>
      <c r="O23" t="str">
        <f>CONCATENATE("Datiprove!",Riferimenti!O23)</f>
        <v>Datiprove!ax19</v>
      </c>
      <c r="P23" t="str">
        <f>CONCATENATE("Datiprove!",Riferimenti!P23)</f>
        <v>Datiprove!ax20</v>
      </c>
      <c r="Q23" t="str">
        <f>CONCATENATE("Datiprove!",Riferimenti!Q23)</f>
        <v>Datiprove!ax21</v>
      </c>
      <c r="R23" t="str">
        <f>CONCATENATE("Datiprove!",Riferimenti!R23)</f>
        <v>Datiprove!ax22</v>
      </c>
      <c r="S23" t="str">
        <f>CONCATENATE("Datiprove!",Riferimenti!S23)</f>
        <v>Datiprove!ax23</v>
      </c>
      <c r="T23" t="str">
        <f>CONCATENATE("Datiprove!",Riferimenti!T23)</f>
        <v>Datiprove!ax24</v>
      </c>
      <c r="U23" t="str">
        <f>CONCATENATE("Datiprove!",Riferimenti!U23)</f>
        <v>Datiprove!ax25</v>
      </c>
      <c r="V23" t="str">
        <f>CONCATENATE("Datiprove!",Riferimenti!V23)</f>
        <v>Datiprove!ax26</v>
      </c>
      <c r="W23" t="str">
        <f>CONCATENATE("Datiprove!",Riferimenti!W23)</f>
        <v>Datiprove!ax27</v>
      </c>
      <c r="X23" t="str">
        <f>CONCATENATE("Datiprove!",Riferimenti!X23)</f>
        <v>Datiprove!ax28</v>
      </c>
    </row>
    <row r="24" spans="1:24" ht="12.75">
      <c r="A24" t="str">
        <f>CONCATENATE("Datiprove!",Riferimenti!A24)</f>
        <v>Datiprove!az5</v>
      </c>
      <c r="B24" t="str">
        <f>CONCATENATE("Datiprove!",Riferimenti!B24)</f>
        <v>Datiprove!az6</v>
      </c>
      <c r="C24" t="str">
        <f>CONCATENATE("Datiprove!",Riferimenti!C24)</f>
        <v>Datiprove!az7</v>
      </c>
      <c r="D24" t="str">
        <f>CONCATENATE("Datiprove!",Riferimenti!D24)</f>
        <v>Datiprove!az8</v>
      </c>
      <c r="E24" t="str">
        <f>CONCATENATE("Datiprove!",Riferimenti!E24)</f>
        <v>Datiprove!az9</v>
      </c>
      <c r="F24" t="str">
        <f>CONCATENATE("Datiprove!",Riferimenti!F24)</f>
        <v>Datiprove!az10</v>
      </c>
      <c r="G24" t="str">
        <f>CONCATENATE("Datiprove!",Riferimenti!G24)</f>
        <v>Datiprove!az11</v>
      </c>
      <c r="H24" t="str">
        <f>CONCATENATE("Datiprove!",Riferimenti!H24)</f>
        <v>Datiprove!az12</v>
      </c>
      <c r="I24" t="str">
        <f>CONCATENATE("Datiprove!",Riferimenti!I24)</f>
        <v>Datiprove!az13</v>
      </c>
      <c r="J24" t="str">
        <f>CONCATENATE("Datiprove!",Riferimenti!J24)</f>
        <v>Datiprove!az14</v>
      </c>
      <c r="K24" t="str">
        <f>CONCATENATE("Datiprove!",Riferimenti!K24)</f>
        <v>Datiprove!az15</v>
      </c>
      <c r="L24" t="str">
        <f>CONCATENATE("Datiprove!",Riferimenti!L24)</f>
        <v>Datiprove!az16</v>
      </c>
      <c r="M24" t="str">
        <f>CONCATENATE("Datiprove!",Riferimenti!M24)</f>
        <v>Datiprove!az17</v>
      </c>
      <c r="N24" t="str">
        <f>CONCATENATE("Datiprove!",Riferimenti!N24)</f>
        <v>Datiprove!az18</v>
      </c>
      <c r="O24" t="str">
        <f>CONCATENATE("Datiprove!",Riferimenti!O24)</f>
        <v>Datiprove!az19</v>
      </c>
      <c r="P24" t="str">
        <f>CONCATENATE("Datiprove!",Riferimenti!P24)</f>
        <v>Datiprove!az20</v>
      </c>
      <c r="Q24" t="str">
        <f>CONCATENATE("Datiprove!",Riferimenti!Q24)</f>
        <v>Datiprove!az21</v>
      </c>
      <c r="R24" t="str">
        <f>CONCATENATE("Datiprove!",Riferimenti!R24)</f>
        <v>Datiprove!az22</v>
      </c>
      <c r="S24" t="str">
        <f>CONCATENATE("Datiprove!",Riferimenti!S24)</f>
        <v>Datiprove!az23</v>
      </c>
      <c r="T24" t="str">
        <f>CONCATENATE("Datiprove!",Riferimenti!T24)</f>
        <v>Datiprove!az24</v>
      </c>
      <c r="U24" t="str">
        <f>CONCATENATE("Datiprove!",Riferimenti!U24)</f>
        <v>Datiprove!az25</v>
      </c>
      <c r="V24" t="str">
        <f>CONCATENATE("Datiprove!",Riferimenti!V24)</f>
        <v>Datiprove!az26</v>
      </c>
      <c r="W24" t="str">
        <f>CONCATENATE("Datiprove!",Riferimenti!W24)</f>
        <v>Datiprove!az27</v>
      </c>
      <c r="X24" t="str">
        <f>CONCATENATE("Datiprove!",Riferimenti!X24)</f>
        <v>Datiprove!az28</v>
      </c>
    </row>
    <row r="26" spans="4:6" ht="12.75">
      <c r="D26" s="31" t="s">
        <v>154</v>
      </c>
      <c r="E26" s="32"/>
      <c r="F26" s="32"/>
    </row>
    <row r="31" spans="1:18" ht="12.75">
      <c r="A31" t="str">
        <f>CONCATENATE("Datiprove!",Riferimenti!A31)</f>
        <v>Datiprove!h5</v>
      </c>
      <c r="B31" t="str">
        <f>CONCATENATE("Datiprove!",Riferimenti!B31)</f>
        <v>Datiprove!f5</v>
      </c>
      <c r="C31" t="str">
        <f>CONCATENATE("Datiprove!",Riferimenti!C31)</f>
        <v>Datiprove!p5</v>
      </c>
      <c r="D31" t="str">
        <f>CONCATENATE("Datiprove!",Riferimenti!D31)</f>
        <v>Datiprove!q5</v>
      </c>
      <c r="E31" t="str">
        <f>CONCATENATE("Datiprove!",Riferimenti!E31)</f>
        <v>Datiprove!r5</v>
      </c>
      <c r="F31" t="str">
        <f>CONCATENATE("Datiprove!",Riferimenti!F31)</f>
        <v>Datiprove!o5</v>
      </c>
      <c r="G31" t="str">
        <f>CONCATENATE("Datiprove!",Riferimenti!G31)</f>
        <v>Datiprove!m5</v>
      </c>
      <c r="H31" t="str">
        <f>CONCATENATE("Datiprove!",Riferimenti!H31)</f>
        <v>Datiprove!as5</v>
      </c>
      <c r="I31" t="str">
        <f>CONCATENATE("Datiprove!",Riferimenti!I31)</f>
        <v>Datiprove!ar5</v>
      </c>
      <c r="J31" t="str">
        <f>CONCATENATE("Datiprove!",Riferimenti!J31)</f>
        <v>Datiprove!av5</v>
      </c>
      <c r="K31" s="30" t="str">
        <f>CONCATENATE("Carote!",Riferimenti!K31)</f>
        <v>Carote!f30</v>
      </c>
      <c r="L31" s="35" t="str">
        <f>CONCATENATE("nondistruttive!",Riferimenti!L31)</f>
        <v>nondistruttive!f13</v>
      </c>
      <c r="M31" t="str">
        <f>CONCATENATE("Datiprove!",Riferimenti!M31)</f>
        <v>Datiprove!av5</v>
      </c>
      <c r="N31" s="30" t="str">
        <f>CONCATENATE("Carote!",Riferimenti!N31)</f>
        <v>Carote!f11</v>
      </c>
      <c r="O31" t="str">
        <f>CONCATENATE("Datiprove!",Riferimenti!O31)</f>
        <v>Datiprove!s5</v>
      </c>
      <c r="P31" t="str">
        <f>CONCATENATE("Datiprove!",Riferimenti!P31)</f>
        <v>Datiprove!t5</v>
      </c>
      <c r="Q31" t="str">
        <f>CONCATENATE("Datiprove!",Riferimenti!Q31)</f>
        <v>Datiprove!u5</v>
      </c>
      <c r="R31" t="str">
        <f>CONCATENATE("Datiprove!",Riferimenti!W31)</f>
        <v>Datiprove!ax5</v>
      </c>
    </row>
    <row r="32" spans="1:18" ht="12.75">
      <c r="A32" t="str">
        <f>CONCATENATE("Datiprove!",Riferimenti!A32)</f>
        <v>Datiprove!ai5</v>
      </c>
      <c r="B32" t="str">
        <f>CONCATENATE("Datiprove!",Riferimenti!B32)</f>
        <v>Datiprove!g5</v>
      </c>
      <c r="C32" t="str">
        <f>CONCATENATE("Datiprove!",Riferimenti!C32)</f>
        <v>Datiprove!y5</v>
      </c>
      <c r="D32" t="str">
        <f>CONCATENATE("Datiprove!",Riferimenti!D32)</f>
        <v>Datiprove!z5</v>
      </c>
      <c r="E32" t="str">
        <f>CONCATENATE("Datiprove!",Riferimenti!E32)</f>
        <v>Datiprove!aa5</v>
      </c>
      <c r="F32" t="str">
        <f>CONCATENATE("Datiprove!",Riferimenti!F32)</f>
        <v>Datiprove!o5</v>
      </c>
      <c r="G32" t="str">
        <f>CONCATENATE("Datiprove!",Riferimenti!G32)</f>
        <v>Datiprove!n5</v>
      </c>
      <c r="H32" t="str">
        <f>CONCATENATE("Datiprove!",Riferimenti!H32)</f>
        <v>Datiprove!as5</v>
      </c>
      <c r="I32" t="str">
        <f>CONCATENATE("Datiprove!",Riferimenti!I32)</f>
        <v>Datiprove!ar5</v>
      </c>
      <c r="J32" t="str">
        <f>CONCATENATE("Datiprove!",Riferimenti!J32)</f>
        <v>Datiprove!av5</v>
      </c>
      <c r="K32" s="30" t="str">
        <f>CONCATENATE("Carote!",Riferimenti!K32)</f>
        <v>Carote!f30</v>
      </c>
      <c r="L32" s="35" t="str">
        <f>CONCATENATE("nondistruttive!",Riferimenti!L32)</f>
        <v>nondistruttive!g13</v>
      </c>
      <c r="M32" t="str">
        <f>CONCATENATE("Datiprove!",Riferimenti!M32)</f>
        <v>Datiprove!</v>
      </c>
      <c r="N32" s="30" t="str">
        <f>CONCATENATE("Carote!",Riferimenti!N32)</f>
        <v>Carote!</v>
      </c>
      <c r="O32" t="str">
        <f>CONCATENATE("Datiprove!",Riferimenti!O32)</f>
        <v>Datiprove!ab5</v>
      </c>
      <c r="P32" t="str">
        <f>CONCATENATE("Datiprove!",Riferimenti!P32)</f>
        <v>Datiprove!ac5</v>
      </c>
      <c r="Q32" t="str">
        <f>CONCATENATE("Datiprove!",Riferimenti!Q32)</f>
        <v>Datiprove!ad5</v>
      </c>
      <c r="R32" t="str">
        <f>CONCATENATE("Datiprove!",Riferimenti!W32)</f>
        <v>Datiprove!az5</v>
      </c>
    </row>
    <row r="33" spans="1:18" ht="12.75">
      <c r="A33" t="str">
        <f>CONCATENATE("Datiprove!",Riferimenti!A33)</f>
        <v>Datiprove!h6</v>
      </c>
      <c r="B33" t="str">
        <f>CONCATENATE("Datiprove!",Riferimenti!B33)</f>
        <v>Datiprove!f6</v>
      </c>
      <c r="C33" t="str">
        <f>CONCATENATE("Datiprove!",Riferimenti!C33)</f>
        <v>Datiprove!p6</v>
      </c>
      <c r="D33" t="str">
        <f>CONCATENATE("Datiprove!",Riferimenti!D33)</f>
        <v>Datiprove!q6</v>
      </c>
      <c r="E33" t="str">
        <f>CONCATENATE("Datiprove!",Riferimenti!E33)</f>
        <v>Datiprove!r6</v>
      </c>
      <c r="F33" t="str">
        <f>CONCATENATE("Datiprove!",Riferimenti!F33)</f>
        <v>Datiprove!o6</v>
      </c>
      <c r="G33" t="str">
        <f>CONCATENATE("Datiprove!",Riferimenti!G33)</f>
        <v>Datiprove!m6</v>
      </c>
      <c r="H33" t="str">
        <f>CONCATENATE("Datiprove!",Riferimenti!H33)</f>
        <v>Datiprove!as6</v>
      </c>
      <c r="I33" t="str">
        <f>CONCATENATE("Datiprove!",Riferimenti!I33)</f>
        <v>Datiprove!ar6</v>
      </c>
      <c r="J33" t="str">
        <f>CONCATENATE("Datiprove!",Riferimenti!J33)</f>
        <v>Datiprove!av6</v>
      </c>
      <c r="K33" s="30" t="str">
        <f>CONCATENATE("Carote!",Riferimenti!K33)</f>
        <v>Carote!g30</v>
      </c>
      <c r="L33" s="35" t="str">
        <f>CONCATENATE("nondistruttive!",Riferimenti!L33)</f>
        <v>nondistruttive!h13</v>
      </c>
      <c r="M33" t="str">
        <f>CONCATENATE("Datiprove!",Riferimenti!M33)</f>
        <v>Datiprove!av6</v>
      </c>
      <c r="N33" s="30" t="str">
        <f>CONCATENATE("Carote!",Riferimenti!N33)</f>
        <v>Carote!g11</v>
      </c>
      <c r="O33" t="str">
        <f>CONCATENATE("Datiprove!",Riferimenti!O33)</f>
        <v>Datiprove!s6</v>
      </c>
      <c r="P33" t="str">
        <f>CONCATENATE("Datiprove!",Riferimenti!P33)</f>
        <v>Datiprove!t6</v>
      </c>
      <c r="Q33" t="str">
        <f>CONCATENATE("Datiprove!",Riferimenti!Q33)</f>
        <v>Datiprove!u6</v>
      </c>
      <c r="R33" t="str">
        <f>CONCATENATE("Datiprove!",Riferimenti!W33)</f>
        <v>Datiprove!ax6</v>
      </c>
    </row>
    <row r="34" spans="1:18" ht="12.75">
      <c r="A34" t="str">
        <f>CONCATENATE("Datiprove!",Riferimenti!A34)</f>
        <v>Datiprove!ai6</v>
      </c>
      <c r="B34" t="str">
        <f>CONCATENATE("Datiprove!",Riferimenti!B34)</f>
        <v>Datiprove!g6</v>
      </c>
      <c r="C34" t="str">
        <f>CONCATENATE("Datiprove!",Riferimenti!C34)</f>
        <v>Datiprove!y6</v>
      </c>
      <c r="D34" t="str">
        <f>CONCATENATE("Datiprove!",Riferimenti!D34)</f>
        <v>Datiprove!z6</v>
      </c>
      <c r="E34" t="str">
        <f>CONCATENATE("Datiprove!",Riferimenti!E34)</f>
        <v>Datiprove!aa6</v>
      </c>
      <c r="F34" t="str">
        <f>CONCATENATE("Datiprove!",Riferimenti!F34)</f>
        <v>Datiprove!o6</v>
      </c>
      <c r="G34" t="str">
        <f>CONCATENATE("Datiprove!",Riferimenti!G34)</f>
        <v>Datiprove!n6</v>
      </c>
      <c r="H34" t="str">
        <f>CONCATENATE("Datiprove!",Riferimenti!H34)</f>
        <v>Datiprove!as6</v>
      </c>
      <c r="I34" t="str">
        <f>CONCATENATE("Datiprove!",Riferimenti!I34)</f>
        <v>Datiprove!ar6</v>
      </c>
      <c r="J34" t="str">
        <f>CONCATENATE("Datiprove!",Riferimenti!J34)</f>
        <v>Datiprove!av6</v>
      </c>
      <c r="K34" s="30" t="str">
        <f>CONCATENATE("Carote!",Riferimenti!K34)</f>
        <v>Carote!g30</v>
      </c>
      <c r="L34" s="35" t="str">
        <f>CONCATENATE("nondistruttive!",Riferimenti!L34)</f>
        <v>nondistruttive!i13</v>
      </c>
      <c r="M34" t="str">
        <f>CONCATENATE("Datiprove!",Riferimenti!M34)</f>
        <v>Datiprove!</v>
      </c>
      <c r="N34" s="30" t="str">
        <f>CONCATENATE("Carote!",Riferimenti!N34)</f>
        <v>Carote!</v>
      </c>
      <c r="O34" t="str">
        <f>CONCATENATE("Datiprove!",Riferimenti!O34)</f>
        <v>Datiprove!ab6</v>
      </c>
      <c r="P34" t="str">
        <f>CONCATENATE("Datiprove!",Riferimenti!P34)</f>
        <v>Datiprove!ac6</v>
      </c>
      <c r="Q34" t="str">
        <f>CONCATENATE("Datiprove!",Riferimenti!Q34)</f>
        <v>Datiprove!ad6</v>
      </c>
      <c r="R34" t="str">
        <f>CONCATENATE("Datiprove!",Riferimenti!W34)</f>
        <v>Datiprove!az6</v>
      </c>
    </row>
    <row r="35" spans="1:18" ht="13.5" customHeight="1">
      <c r="A35" t="str">
        <f>CONCATENATE("Datiprove!",Riferimenti!A35)</f>
        <v>Datiprove!h7</v>
      </c>
      <c r="B35" t="str">
        <f>CONCATENATE("Datiprove!",Riferimenti!B35)</f>
        <v>Datiprove!f7</v>
      </c>
      <c r="C35" t="str">
        <f>CONCATENATE("Datiprove!",Riferimenti!C35)</f>
        <v>Datiprove!p7</v>
      </c>
      <c r="D35" t="str">
        <f>CONCATENATE("Datiprove!",Riferimenti!D35)</f>
        <v>Datiprove!q7</v>
      </c>
      <c r="E35" t="str">
        <f>CONCATENATE("Datiprove!",Riferimenti!E35)</f>
        <v>Datiprove!r7</v>
      </c>
      <c r="F35" t="str">
        <f>CONCATENATE("Datiprove!",Riferimenti!F35)</f>
        <v>Datiprove!o7</v>
      </c>
      <c r="G35" t="str">
        <f>CONCATENATE("Datiprove!",Riferimenti!G35)</f>
        <v>Datiprove!m7</v>
      </c>
      <c r="H35" t="str">
        <f>CONCATENATE("Datiprove!",Riferimenti!H35)</f>
        <v>Datiprove!as7</v>
      </c>
      <c r="I35" t="str">
        <f>CONCATENATE("Datiprove!",Riferimenti!I35)</f>
        <v>Datiprove!ar7</v>
      </c>
      <c r="J35" t="str">
        <f>CONCATENATE("Datiprove!",Riferimenti!J35)</f>
        <v>Datiprove!av7</v>
      </c>
      <c r="K35" s="30" t="str">
        <f>CONCATENATE("Carote!",Riferimenti!K35)</f>
        <v>Carote!h30</v>
      </c>
      <c r="L35" s="35" t="str">
        <f>CONCATENATE("nondistruttive!",Riferimenti!L35)</f>
        <v>nondistruttive!j13</v>
      </c>
      <c r="M35" t="str">
        <f>CONCATENATE("Datiprove!",Riferimenti!M35)</f>
        <v>Datiprove!av7</v>
      </c>
      <c r="N35" s="30" t="str">
        <f>CONCATENATE("Carote!",Riferimenti!N35)</f>
        <v>Carote!h11</v>
      </c>
      <c r="O35" t="str">
        <f>CONCATENATE("Datiprove!",Riferimenti!O35)</f>
        <v>Datiprove!s7</v>
      </c>
      <c r="P35" t="str">
        <f>CONCATENATE("Datiprove!",Riferimenti!P35)</f>
        <v>Datiprove!t7</v>
      </c>
      <c r="Q35" t="str">
        <f>CONCATENATE("Datiprove!",Riferimenti!Q35)</f>
        <v>Datiprove!u7</v>
      </c>
      <c r="R35" t="str">
        <f>CONCATENATE("Datiprove!",Riferimenti!W35)</f>
        <v>Datiprove!ax7</v>
      </c>
    </row>
    <row r="36" spans="1:18" ht="12.75">
      <c r="A36" t="str">
        <f>CONCATENATE("Datiprove!",Riferimenti!A36)</f>
        <v>Datiprove!ai7</v>
      </c>
      <c r="B36" t="str">
        <f>CONCATENATE("Datiprove!",Riferimenti!B36)</f>
        <v>Datiprove!g7</v>
      </c>
      <c r="C36" t="str">
        <f>CONCATENATE("Datiprove!",Riferimenti!C36)</f>
        <v>Datiprove!y7</v>
      </c>
      <c r="D36" t="str">
        <f>CONCATENATE("Datiprove!",Riferimenti!D36)</f>
        <v>Datiprove!z7</v>
      </c>
      <c r="E36" t="str">
        <f>CONCATENATE("Datiprove!",Riferimenti!E36)</f>
        <v>Datiprove!aa7</v>
      </c>
      <c r="F36" t="str">
        <f>CONCATENATE("Datiprove!",Riferimenti!F36)</f>
        <v>Datiprove!o7</v>
      </c>
      <c r="G36" t="str">
        <f>CONCATENATE("Datiprove!",Riferimenti!G36)</f>
        <v>Datiprove!n7</v>
      </c>
      <c r="H36" t="str">
        <f>CONCATENATE("Datiprove!",Riferimenti!H36)</f>
        <v>Datiprove!as7</v>
      </c>
      <c r="I36" t="str">
        <f>CONCATENATE("Datiprove!",Riferimenti!I36)</f>
        <v>Datiprove!ar7</v>
      </c>
      <c r="J36" t="str">
        <f>CONCATENATE("Datiprove!",Riferimenti!J36)</f>
        <v>Datiprove!av7</v>
      </c>
      <c r="K36" s="30" t="str">
        <f>CONCATENATE("Carote!",Riferimenti!K36)</f>
        <v>Carote!h30</v>
      </c>
      <c r="L36" s="35" t="str">
        <f>CONCATENATE("nondistruttive!",Riferimenti!L36)</f>
        <v>nondistruttive!k13</v>
      </c>
      <c r="M36" t="str">
        <f>CONCATENATE("Datiprove!",Riferimenti!M36)</f>
        <v>Datiprove!</v>
      </c>
      <c r="N36" s="30" t="str">
        <f>CONCATENATE("Carote!",Riferimenti!N36)</f>
        <v>Carote!</v>
      </c>
      <c r="O36" t="str">
        <f>CONCATENATE("Datiprove!",Riferimenti!O36)</f>
        <v>Datiprove!ab7</v>
      </c>
      <c r="P36" t="str">
        <f>CONCATENATE("Datiprove!",Riferimenti!P36)</f>
        <v>Datiprove!ac7</v>
      </c>
      <c r="Q36" t="str">
        <f>CONCATENATE("Datiprove!",Riferimenti!Q36)</f>
        <v>Datiprove!ad7</v>
      </c>
      <c r="R36" t="str">
        <f>CONCATENATE("Datiprove!",Riferimenti!W36)</f>
        <v>Datiprove!az7</v>
      </c>
    </row>
    <row r="37" spans="1:18" ht="12.75">
      <c r="A37" t="str">
        <f>CONCATENATE("Datiprove!",Riferimenti!A37)</f>
        <v>Datiprove!h8</v>
      </c>
      <c r="B37" t="str">
        <f>CONCATENATE("Datiprove!",Riferimenti!B37)</f>
        <v>Datiprove!f8</v>
      </c>
      <c r="C37" t="str">
        <f>CONCATENATE("Datiprove!",Riferimenti!C37)</f>
        <v>Datiprove!p8</v>
      </c>
      <c r="D37" t="str">
        <f>CONCATENATE("Datiprove!",Riferimenti!D37)</f>
        <v>Datiprove!q8</v>
      </c>
      <c r="E37" t="str">
        <f>CONCATENATE("Datiprove!",Riferimenti!E37)</f>
        <v>Datiprove!r8</v>
      </c>
      <c r="F37" t="str">
        <f>CONCATENATE("Datiprove!",Riferimenti!F37)</f>
        <v>Datiprove!o8</v>
      </c>
      <c r="G37" t="str">
        <f>CONCATENATE("Datiprove!",Riferimenti!G37)</f>
        <v>Datiprove!m8</v>
      </c>
      <c r="H37" t="str">
        <f>CONCATENATE("Datiprove!",Riferimenti!H37)</f>
        <v>Datiprove!as8</v>
      </c>
      <c r="I37" t="str">
        <f>CONCATENATE("Datiprove!",Riferimenti!I37)</f>
        <v>Datiprove!ar8</v>
      </c>
      <c r="J37" t="str">
        <f>CONCATENATE("Datiprove!",Riferimenti!J37)</f>
        <v>Datiprove!av8</v>
      </c>
      <c r="K37" s="30" t="str">
        <f>CONCATENATE("Carote!",Riferimenti!K37)</f>
        <v>Carote!i30</v>
      </c>
      <c r="L37" s="35" t="str">
        <f>CONCATENATE("nondistruttive!",Riferimenti!L37)</f>
        <v>nondistruttive!l13</v>
      </c>
      <c r="M37" t="str">
        <f>CONCATENATE("Datiprove!",Riferimenti!M37)</f>
        <v>Datiprove!av8</v>
      </c>
      <c r="N37" s="30" t="str">
        <f>CONCATENATE("Carote!",Riferimenti!N37)</f>
        <v>Carote!i11</v>
      </c>
      <c r="O37" t="str">
        <f>CONCATENATE("Datiprove!",Riferimenti!O37)</f>
        <v>Datiprove!s8</v>
      </c>
      <c r="P37" t="str">
        <f>CONCATENATE("Datiprove!",Riferimenti!P37)</f>
        <v>Datiprove!t8</v>
      </c>
      <c r="Q37" t="str">
        <f>CONCATENATE("Datiprove!",Riferimenti!Q37)</f>
        <v>Datiprove!u8</v>
      </c>
      <c r="R37" t="str">
        <f>CONCATENATE("Datiprove!",Riferimenti!W37)</f>
        <v>Datiprove!ax8</v>
      </c>
    </row>
    <row r="38" spans="1:18" ht="12.75">
      <c r="A38" t="str">
        <f>CONCATENATE("Datiprove!",Riferimenti!A38)</f>
        <v>Datiprove!ai8</v>
      </c>
      <c r="B38" t="str">
        <f>CONCATENATE("Datiprove!",Riferimenti!B38)</f>
        <v>Datiprove!g8</v>
      </c>
      <c r="C38" t="str">
        <f>CONCATENATE("Datiprove!",Riferimenti!C38)</f>
        <v>Datiprove!y8</v>
      </c>
      <c r="D38" t="str">
        <f>CONCATENATE("Datiprove!",Riferimenti!D38)</f>
        <v>Datiprove!z8</v>
      </c>
      <c r="E38" t="str">
        <f>CONCATENATE("Datiprove!",Riferimenti!E38)</f>
        <v>Datiprove!aa8</v>
      </c>
      <c r="F38" t="str">
        <f>CONCATENATE("Datiprove!",Riferimenti!F38)</f>
        <v>Datiprove!o8</v>
      </c>
      <c r="G38" t="str">
        <f>CONCATENATE("Datiprove!",Riferimenti!G38)</f>
        <v>Datiprove!n8</v>
      </c>
      <c r="H38" t="str">
        <f>CONCATENATE("Datiprove!",Riferimenti!H38)</f>
        <v>Datiprove!as8</v>
      </c>
      <c r="I38" t="str">
        <f>CONCATENATE("Datiprove!",Riferimenti!I38)</f>
        <v>Datiprove!ar8</v>
      </c>
      <c r="J38" t="str">
        <f>CONCATENATE("Datiprove!",Riferimenti!J38)</f>
        <v>Datiprove!av8</v>
      </c>
      <c r="K38" s="30" t="str">
        <f>CONCATENATE("Carote!",Riferimenti!K38)</f>
        <v>Carote!i30</v>
      </c>
      <c r="L38" s="35" t="str">
        <f>CONCATENATE("nondistruttive!",Riferimenti!L38)</f>
        <v>nondistruttive!m13</v>
      </c>
      <c r="M38" t="str">
        <f>CONCATENATE("Datiprove!",Riferimenti!M38)</f>
        <v>Datiprove!</v>
      </c>
      <c r="N38" s="30" t="str">
        <f>CONCATENATE("Carote!",Riferimenti!N38)</f>
        <v>Carote!</v>
      </c>
      <c r="O38" t="str">
        <f>CONCATENATE("Datiprove!",Riferimenti!O38)</f>
        <v>Datiprove!ab8</v>
      </c>
      <c r="P38" t="str">
        <f>CONCATENATE("Datiprove!",Riferimenti!P38)</f>
        <v>Datiprove!ac8</v>
      </c>
      <c r="Q38" t="str">
        <f>CONCATENATE("Datiprove!",Riferimenti!Q38)</f>
        <v>Datiprove!ad8</v>
      </c>
      <c r="R38" t="str">
        <f>CONCATENATE("Datiprove!",Riferimenti!W38)</f>
        <v>Datiprove!az8</v>
      </c>
    </row>
    <row r="39" spans="1:18" ht="12.75">
      <c r="A39" t="str">
        <f>CONCATENATE("Datiprove!",Riferimenti!A39)</f>
        <v>Datiprove!h9</v>
      </c>
      <c r="B39" t="str">
        <f>CONCATENATE("Datiprove!",Riferimenti!B39)</f>
        <v>Datiprove!f9</v>
      </c>
      <c r="C39" t="str">
        <f>CONCATENATE("Datiprove!",Riferimenti!C39)</f>
        <v>Datiprove!p9</v>
      </c>
      <c r="D39" t="str">
        <f>CONCATENATE("Datiprove!",Riferimenti!D39)</f>
        <v>Datiprove!q9</v>
      </c>
      <c r="E39" t="str">
        <f>CONCATENATE("Datiprove!",Riferimenti!E39)</f>
        <v>Datiprove!r9</v>
      </c>
      <c r="F39" t="str">
        <f>CONCATENATE("Datiprove!",Riferimenti!F39)</f>
        <v>Datiprove!o9</v>
      </c>
      <c r="G39" t="str">
        <f>CONCATENATE("Datiprove!",Riferimenti!G39)</f>
        <v>Datiprove!m9</v>
      </c>
      <c r="H39" t="str">
        <f>CONCATENATE("Datiprove!",Riferimenti!H39)</f>
        <v>Datiprove!as9</v>
      </c>
      <c r="I39" t="str">
        <f>CONCATENATE("Datiprove!",Riferimenti!I39)</f>
        <v>Datiprove!ar9</v>
      </c>
      <c r="J39" t="str">
        <f>CONCATENATE("Datiprove!",Riferimenti!J39)</f>
        <v>Datiprove!av9</v>
      </c>
      <c r="K39" s="30" t="str">
        <f>CONCATENATE("Carote!",Riferimenti!K39)</f>
        <v>Carote!j30</v>
      </c>
      <c r="L39" s="35" t="str">
        <f>CONCATENATE("nondistruttive!",Riferimenti!L39)</f>
        <v>nondistruttive!n13</v>
      </c>
      <c r="M39" t="str">
        <f>CONCATENATE("Datiprove!",Riferimenti!M39)</f>
        <v>Datiprove!av9</v>
      </c>
      <c r="N39" s="30" t="str">
        <f>CONCATENATE("Carote!",Riferimenti!N39)</f>
        <v>Carote!j11</v>
      </c>
      <c r="O39" t="str">
        <f>CONCATENATE("Datiprove!",Riferimenti!O39)</f>
        <v>Datiprove!s9</v>
      </c>
      <c r="P39" t="str">
        <f>CONCATENATE("Datiprove!",Riferimenti!P39)</f>
        <v>Datiprove!t9</v>
      </c>
      <c r="Q39" t="str">
        <f>CONCATENATE("Datiprove!",Riferimenti!Q39)</f>
        <v>Datiprove!u9</v>
      </c>
      <c r="R39" t="str">
        <f>CONCATENATE("Datiprove!",Riferimenti!W39)</f>
        <v>Datiprove!ax9</v>
      </c>
    </row>
    <row r="40" spans="1:18" ht="12.75">
      <c r="A40" t="str">
        <f>CONCATENATE("Datiprove!",Riferimenti!A40)</f>
        <v>Datiprove!ai9</v>
      </c>
      <c r="B40" t="str">
        <f>CONCATENATE("Datiprove!",Riferimenti!B40)</f>
        <v>Datiprove!g9</v>
      </c>
      <c r="C40" t="str">
        <f>CONCATENATE("Datiprove!",Riferimenti!C40)</f>
        <v>Datiprove!y9</v>
      </c>
      <c r="D40" t="str">
        <f>CONCATENATE("Datiprove!",Riferimenti!D40)</f>
        <v>Datiprove!z9</v>
      </c>
      <c r="E40" t="str">
        <f>CONCATENATE("Datiprove!",Riferimenti!E40)</f>
        <v>Datiprove!aa9</v>
      </c>
      <c r="F40" t="str">
        <f>CONCATENATE("Datiprove!",Riferimenti!F40)</f>
        <v>Datiprove!o9</v>
      </c>
      <c r="G40" t="str">
        <f>CONCATENATE("Datiprove!",Riferimenti!G40)</f>
        <v>Datiprove!n9</v>
      </c>
      <c r="H40" t="str">
        <f>CONCATENATE("Datiprove!",Riferimenti!H40)</f>
        <v>Datiprove!as9</v>
      </c>
      <c r="I40" t="str">
        <f>CONCATENATE("Datiprove!",Riferimenti!I40)</f>
        <v>Datiprove!ar9</v>
      </c>
      <c r="J40" t="str">
        <f>CONCATENATE("Datiprove!",Riferimenti!J40)</f>
        <v>Datiprove!av9</v>
      </c>
      <c r="K40" s="30" t="str">
        <f>CONCATENATE("Carote!",Riferimenti!K40)</f>
        <v>Carote!j30</v>
      </c>
      <c r="L40" s="35" t="str">
        <f>CONCATENATE("nondistruttive!",Riferimenti!L40)</f>
        <v>nondistruttive!o13</v>
      </c>
      <c r="M40" t="str">
        <f>CONCATENATE("Datiprove!",Riferimenti!M40)</f>
        <v>Datiprove!</v>
      </c>
      <c r="N40" s="30" t="str">
        <f>CONCATENATE("Carote!",Riferimenti!N40)</f>
        <v>Carote!</v>
      </c>
      <c r="O40" t="str">
        <f>CONCATENATE("Datiprove!",Riferimenti!O40)</f>
        <v>Datiprove!ab9</v>
      </c>
      <c r="P40" t="str">
        <f>CONCATENATE("Datiprove!",Riferimenti!P40)</f>
        <v>Datiprove!ac9</v>
      </c>
      <c r="Q40" t="str">
        <f>CONCATENATE("Datiprove!",Riferimenti!Q40)</f>
        <v>Datiprove!ad9</v>
      </c>
      <c r="R40" t="str">
        <f>CONCATENATE("Datiprove!",Riferimenti!W40)</f>
        <v>Datiprove!az9</v>
      </c>
    </row>
    <row r="41" spans="1:18" ht="12.75">
      <c r="A41" t="str">
        <f>CONCATENATE("Datiprove!",Riferimenti!A41)</f>
        <v>Datiprove!h10</v>
      </c>
      <c r="B41" t="str">
        <f>CONCATENATE("Datiprove!",Riferimenti!B41)</f>
        <v>Datiprove!f10</v>
      </c>
      <c r="C41" t="str">
        <f>CONCATENATE("Datiprove!",Riferimenti!C41)</f>
        <v>Datiprove!p10</v>
      </c>
      <c r="D41" t="str">
        <f>CONCATENATE("Datiprove!",Riferimenti!D41)</f>
        <v>Datiprove!q10</v>
      </c>
      <c r="E41" t="str">
        <f>CONCATENATE("Datiprove!",Riferimenti!E41)</f>
        <v>Datiprove!r10</v>
      </c>
      <c r="F41" t="str">
        <f>CONCATENATE("Datiprove!",Riferimenti!F41)</f>
        <v>Datiprove!o10</v>
      </c>
      <c r="G41" t="str">
        <f>CONCATENATE("Datiprove!",Riferimenti!G41)</f>
        <v>Datiprove!m10</v>
      </c>
      <c r="H41" t="str">
        <f>CONCATENATE("Datiprove!",Riferimenti!H41)</f>
        <v>Datiprove!as10</v>
      </c>
      <c r="I41" t="str">
        <f>CONCATENATE("Datiprove!",Riferimenti!I41)</f>
        <v>Datiprove!ar10</v>
      </c>
      <c r="J41" t="str">
        <f>CONCATENATE("Datiprove!",Riferimenti!J41)</f>
        <v>Datiprove!av10</v>
      </c>
      <c r="K41" s="30" t="str">
        <f>CONCATENATE("Carote!",Riferimenti!K41)</f>
        <v>Carote!k30</v>
      </c>
      <c r="L41" s="35" t="str">
        <f>CONCATENATE("nondistruttive!",Riferimenti!L41)</f>
        <v>nondistruttive!p13</v>
      </c>
      <c r="M41" t="str">
        <f>CONCATENATE("Datiprove!",Riferimenti!M41)</f>
        <v>Datiprove!av10</v>
      </c>
      <c r="N41" s="30" t="str">
        <f>CONCATENATE("Carote!",Riferimenti!N41)</f>
        <v>Carote!k11</v>
      </c>
      <c r="O41" t="str">
        <f>CONCATENATE("Datiprove!",Riferimenti!O41)</f>
        <v>Datiprove!s10</v>
      </c>
      <c r="P41" t="str">
        <f>CONCATENATE("Datiprove!",Riferimenti!P41)</f>
        <v>Datiprove!t10</v>
      </c>
      <c r="Q41" t="str">
        <f>CONCATENATE("Datiprove!",Riferimenti!Q41)</f>
        <v>Datiprove!u10</v>
      </c>
      <c r="R41" t="str">
        <f>CONCATENATE("Datiprove!",Riferimenti!W41)</f>
        <v>Datiprove!ax10</v>
      </c>
    </row>
    <row r="42" spans="1:18" ht="12.75">
      <c r="A42" t="str">
        <f>CONCATENATE("Datiprove!",Riferimenti!A42)</f>
        <v>Datiprove!ai10</v>
      </c>
      <c r="B42" t="str">
        <f>CONCATENATE("Datiprove!",Riferimenti!B42)</f>
        <v>Datiprove!g10</v>
      </c>
      <c r="C42" t="str">
        <f>CONCATENATE("Datiprove!",Riferimenti!C42)</f>
        <v>Datiprove!y10</v>
      </c>
      <c r="D42" t="str">
        <f>CONCATENATE("Datiprove!",Riferimenti!D42)</f>
        <v>Datiprove!z10</v>
      </c>
      <c r="E42" t="str">
        <f>CONCATENATE("Datiprove!",Riferimenti!E42)</f>
        <v>Datiprove!aa10</v>
      </c>
      <c r="F42" t="str">
        <f>CONCATENATE("Datiprove!",Riferimenti!F42)</f>
        <v>Datiprove!o10</v>
      </c>
      <c r="G42" t="str">
        <f>CONCATENATE("Datiprove!",Riferimenti!G42)</f>
        <v>Datiprove!n10</v>
      </c>
      <c r="H42" t="str">
        <f>CONCATENATE("Datiprove!",Riferimenti!H42)</f>
        <v>Datiprove!as10</v>
      </c>
      <c r="I42" t="str">
        <f>CONCATENATE("Datiprove!",Riferimenti!I42)</f>
        <v>Datiprove!ar10</v>
      </c>
      <c r="J42" t="str">
        <f>CONCATENATE("Datiprove!",Riferimenti!J42)</f>
        <v>Datiprove!av10</v>
      </c>
      <c r="K42" s="30" t="str">
        <f>CONCATENATE("Carote!",Riferimenti!K42)</f>
        <v>Carote!k30</v>
      </c>
      <c r="L42" s="35" t="str">
        <f>CONCATENATE("nondistruttive!",Riferimenti!L42)</f>
        <v>nondistruttive!q13</v>
      </c>
      <c r="M42" t="str">
        <f>CONCATENATE("Datiprove!",Riferimenti!M42)</f>
        <v>Datiprove!</v>
      </c>
      <c r="N42" s="30" t="str">
        <f>CONCATENATE("Carote!",Riferimenti!N42)</f>
        <v>Carote!</v>
      </c>
      <c r="O42" t="str">
        <f>CONCATENATE("Datiprove!",Riferimenti!O42)</f>
        <v>Datiprove!ab10</v>
      </c>
      <c r="P42" t="str">
        <f>CONCATENATE("Datiprove!",Riferimenti!P42)</f>
        <v>Datiprove!ac10</v>
      </c>
      <c r="Q42" t="str">
        <f>CONCATENATE("Datiprove!",Riferimenti!Q42)</f>
        <v>Datiprove!ad10</v>
      </c>
      <c r="R42" t="str">
        <f>CONCATENATE("Datiprove!",Riferimenti!W42)</f>
        <v>Datiprove!az10</v>
      </c>
    </row>
    <row r="43" spans="1:18" ht="12.75">
      <c r="A43" t="str">
        <f>CONCATENATE("Datiprove!",Riferimenti!A43)</f>
        <v>Datiprove!h11</v>
      </c>
      <c r="B43" t="str">
        <f>CONCATENATE("Datiprove!",Riferimenti!B43)</f>
        <v>Datiprove!f11</v>
      </c>
      <c r="C43" t="str">
        <f>CONCATENATE("Datiprove!",Riferimenti!C43)</f>
        <v>Datiprove!p11</v>
      </c>
      <c r="D43" t="str">
        <f>CONCATENATE("Datiprove!",Riferimenti!D43)</f>
        <v>Datiprove!q11</v>
      </c>
      <c r="E43" t="str">
        <f>CONCATENATE("Datiprove!",Riferimenti!E43)</f>
        <v>Datiprove!r11</v>
      </c>
      <c r="F43" t="str">
        <f>CONCATENATE("Datiprove!",Riferimenti!F43)</f>
        <v>Datiprove!o11</v>
      </c>
      <c r="G43" t="str">
        <f>CONCATENATE("Datiprove!",Riferimenti!G43)</f>
        <v>Datiprove!m11</v>
      </c>
      <c r="H43" t="str">
        <f>CONCATENATE("Datiprove!",Riferimenti!H43)</f>
        <v>Datiprove!as11</v>
      </c>
      <c r="I43" t="str">
        <f>CONCATENATE("Datiprove!",Riferimenti!I43)</f>
        <v>Datiprove!ar11</v>
      </c>
      <c r="J43" t="str">
        <f>CONCATENATE("Datiprove!",Riferimenti!J43)</f>
        <v>Datiprove!av11</v>
      </c>
      <c r="K43" s="30" t="str">
        <f>CONCATENATE("Carote!",Riferimenti!K43)</f>
        <v>Carote!l30</v>
      </c>
      <c r="L43" s="35" t="str">
        <f>CONCATENATE("nondistruttive!",Riferimenti!L43)</f>
        <v>nondistruttive!r13</v>
      </c>
      <c r="M43" t="str">
        <f>CONCATENATE("Datiprove!",Riferimenti!M43)</f>
        <v>Datiprove!av11</v>
      </c>
      <c r="N43" s="30" t="str">
        <f>CONCATENATE("Carote!",Riferimenti!N43)</f>
        <v>Carote!l11</v>
      </c>
      <c r="O43" t="str">
        <f>CONCATENATE("Datiprove!",Riferimenti!O43)</f>
        <v>Datiprove!s11</v>
      </c>
      <c r="P43" t="str">
        <f>CONCATENATE("Datiprove!",Riferimenti!P43)</f>
        <v>Datiprove!t11</v>
      </c>
      <c r="Q43" t="str">
        <f>CONCATENATE("Datiprove!",Riferimenti!Q43)</f>
        <v>Datiprove!u11</v>
      </c>
      <c r="R43" t="str">
        <f>CONCATENATE("Datiprove!",Riferimenti!W43)</f>
        <v>Datiprove!ax11</v>
      </c>
    </row>
    <row r="44" spans="1:18" ht="12.75">
      <c r="A44" t="str">
        <f>CONCATENATE("Datiprove!",Riferimenti!A44)</f>
        <v>Datiprove!ai11</v>
      </c>
      <c r="B44" t="str">
        <f>CONCATENATE("Datiprove!",Riferimenti!B44)</f>
        <v>Datiprove!g11</v>
      </c>
      <c r="C44" t="str">
        <f>CONCATENATE("Datiprove!",Riferimenti!C44)</f>
        <v>Datiprove!y11</v>
      </c>
      <c r="D44" t="str">
        <f>CONCATENATE("Datiprove!",Riferimenti!D44)</f>
        <v>Datiprove!z11</v>
      </c>
      <c r="E44" t="str">
        <f>CONCATENATE("Datiprove!",Riferimenti!E44)</f>
        <v>Datiprove!aa11</v>
      </c>
      <c r="F44" t="str">
        <f>CONCATENATE("Datiprove!",Riferimenti!F44)</f>
        <v>Datiprove!o11</v>
      </c>
      <c r="G44" t="str">
        <f>CONCATENATE("Datiprove!",Riferimenti!G44)</f>
        <v>Datiprove!n11</v>
      </c>
      <c r="H44" t="str">
        <f>CONCATENATE("Datiprove!",Riferimenti!H44)</f>
        <v>Datiprove!as11</v>
      </c>
      <c r="I44" t="str">
        <f>CONCATENATE("Datiprove!",Riferimenti!I44)</f>
        <v>Datiprove!ar11</v>
      </c>
      <c r="J44" t="str">
        <f>CONCATENATE("Datiprove!",Riferimenti!J44)</f>
        <v>Datiprove!av11</v>
      </c>
      <c r="K44" s="30" t="str">
        <f>CONCATENATE("Carote!",Riferimenti!K44)</f>
        <v>Carote!l30</v>
      </c>
      <c r="L44" s="35" t="str">
        <f>CONCATENATE("nondistruttive!",Riferimenti!L44)</f>
        <v>nondistruttive!s13</v>
      </c>
      <c r="M44" t="str">
        <f>CONCATENATE("Datiprove!",Riferimenti!M44)</f>
        <v>Datiprove!</v>
      </c>
      <c r="N44" s="30" t="str">
        <f>CONCATENATE("Carote!",Riferimenti!N44)</f>
        <v>Carote!</v>
      </c>
      <c r="O44" t="str">
        <f>CONCATENATE("Datiprove!",Riferimenti!O44)</f>
        <v>Datiprove!ab11</v>
      </c>
      <c r="P44" t="str">
        <f>CONCATENATE("Datiprove!",Riferimenti!P44)</f>
        <v>Datiprove!ac11</v>
      </c>
      <c r="Q44" t="str">
        <f>CONCATENATE("Datiprove!",Riferimenti!Q44)</f>
        <v>Datiprove!ad11</v>
      </c>
      <c r="R44" t="str">
        <f>CONCATENATE("Datiprove!",Riferimenti!W44)</f>
        <v>Datiprove!az11</v>
      </c>
    </row>
    <row r="45" spans="1:18" ht="12.75">
      <c r="A45" t="str">
        <f>CONCATENATE("Datiprove!",Riferimenti!A45)</f>
        <v>Datiprove!h12</v>
      </c>
      <c r="B45" t="str">
        <f>CONCATENATE("Datiprove!",Riferimenti!B45)</f>
        <v>Datiprove!f12</v>
      </c>
      <c r="C45" t="str">
        <f>CONCATENATE("Datiprove!",Riferimenti!C45)</f>
        <v>Datiprove!p12</v>
      </c>
      <c r="D45" t="str">
        <f>CONCATENATE("Datiprove!",Riferimenti!D45)</f>
        <v>Datiprove!q12</v>
      </c>
      <c r="E45" t="str">
        <f>CONCATENATE("Datiprove!",Riferimenti!E45)</f>
        <v>Datiprove!r12</v>
      </c>
      <c r="F45" t="str">
        <f>CONCATENATE("Datiprove!",Riferimenti!F45)</f>
        <v>Datiprove!o12</v>
      </c>
      <c r="G45" t="str">
        <f>CONCATENATE("Datiprove!",Riferimenti!G45)</f>
        <v>Datiprove!m12</v>
      </c>
      <c r="H45" t="str">
        <f>CONCATENATE("Datiprove!",Riferimenti!H45)</f>
        <v>Datiprove!as12</v>
      </c>
      <c r="I45" t="str">
        <f>CONCATENATE("Datiprove!",Riferimenti!I45)</f>
        <v>Datiprove!ar12</v>
      </c>
      <c r="J45" t="str">
        <f>CONCATENATE("Datiprove!",Riferimenti!J45)</f>
        <v>Datiprove!av12</v>
      </c>
      <c r="K45" s="30" t="str">
        <f>CONCATENATE("Carote!",Riferimenti!K45)</f>
        <v>Carote!m30</v>
      </c>
      <c r="L45" s="35" t="str">
        <f>CONCATENATE("nondistruttive!",Riferimenti!L45)</f>
        <v>nondistruttive!t13</v>
      </c>
      <c r="M45" t="str">
        <f>CONCATENATE("Datiprove!",Riferimenti!M45)</f>
        <v>Datiprove!av12</v>
      </c>
      <c r="N45" s="30" t="str">
        <f>CONCATENATE("Carote!",Riferimenti!N45)</f>
        <v>Carote!m11</v>
      </c>
      <c r="O45" t="str">
        <f>CONCATENATE("Datiprove!",Riferimenti!O45)</f>
        <v>Datiprove!s12</v>
      </c>
      <c r="P45" t="str">
        <f>CONCATENATE("Datiprove!",Riferimenti!P45)</f>
        <v>Datiprove!t12</v>
      </c>
      <c r="Q45" t="str">
        <f>CONCATENATE("Datiprove!",Riferimenti!Q45)</f>
        <v>Datiprove!u12</v>
      </c>
      <c r="R45" t="str">
        <f>CONCATENATE("Datiprove!",Riferimenti!W45)</f>
        <v>Datiprove!ax12</v>
      </c>
    </row>
    <row r="46" spans="1:18" ht="12.75">
      <c r="A46" t="str">
        <f>CONCATENATE("Datiprove!",Riferimenti!A46)</f>
        <v>Datiprove!ai12</v>
      </c>
      <c r="B46" t="str">
        <f>CONCATENATE("Datiprove!",Riferimenti!B46)</f>
        <v>Datiprove!g12</v>
      </c>
      <c r="C46" t="str">
        <f>CONCATENATE("Datiprove!",Riferimenti!C46)</f>
        <v>Datiprove!y12</v>
      </c>
      <c r="D46" t="str">
        <f>CONCATENATE("Datiprove!",Riferimenti!D46)</f>
        <v>Datiprove!z12</v>
      </c>
      <c r="E46" t="str">
        <f>CONCATENATE("Datiprove!",Riferimenti!E46)</f>
        <v>Datiprove!aa12</v>
      </c>
      <c r="F46" t="str">
        <f>CONCATENATE("Datiprove!",Riferimenti!F46)</f>
        <v>Datiprove!o12</v>
      </c>
      <c r="G46" t="str">
        <f>CONCATENATE("Datiprove!",Riferimenti!G46)</f>
        <v>Datiprove!n12</v>
      </c>
      <c r="H46" t="str">
        <f>CONCATENATE("Datiprove!",Riferimenti!H46)</f>
        <v>Datiprove!as12</v>
      </c>
      <c r="I46" t="str">
        <f>CONCATENATE("Datiprove!",Riferimenti!I46)</f>
        <v>Datiprove!ar12</v>
      </c>
      <c r="J46" t="str">
        <f>CONCATENATE("Datiprove!",Riferimenti!J46)</f>
        <v>Datiprove!av12</v>
      </c>
      <c r="K46" s="30" t="str">
        <f>CONCATENATE("Carote!",Riferimenti!K46)</f>
        <v>Carote!m30</v>
      </c>
      <c r="L46" s="35" t="str">
        <f>CONCATENATE("nondistruttive!",Riferimenti!L46)</f>
        <v>nondistruttive!u13</v>
      </c>
      <c r="M46" t="str">
        <f>CONCATENATE("Datiprove!",Riferimenti!M46)</f>
        <v>Datiprove!</v>
      </c>
      <c r="N46" s="30" t="str">
        <f>CONCATENATE("Carote!",Riferimenti!N46)</f>
        <v>Carote!</v>
      </c>
      <c r="O46" t="str">
        <f>CONCATENATE("Datiprove!",Riferimenti!O46)</f>
        <v>Datiprove!ab12</v>
      </c>
      <c r="P46" t="str">
        <f>CONCATENATE("Datiprove!",Riferimenti!P46)</f>
        <v>Datiprove!ac12</v>
      </c>
      <c r="Q46" t="str">
        <f>CONCATENATE("Datiprove!",Riferimenti!Q46)</f>
        <v>Datiprove!ad12</v>
      </c>
      <c r="R46" t="str">
        <f>CONCATENATE("Datiprove!",Riferimenti!W46)</f>
        <v>Datiprove!az12</v>
      </c>
    </row>
    <row r="47" spans="1:18" ht="12.75">
      <c r="A47" t="str">
        <f>CONCATENATE("Datiprove!",Riferimenti!A47)</f>
        <v>Datiprove!h13</v>
      </c>
      <c r="B47" t="str">
        <f>CONCATENATE("Datiprove!",Riferimenti!B47)</f>
        <v>Datiprove!f13</v>
      </c>
      <c r="C47" t="str">
        <f>CONCATENATE("Datiprove!",Riferimenti!C47)</f>
        <v>Datiprove!p13</v>
      </c>
      <c r="D47" t="str">
        <f>CONCATENATE("Datiprove!",Riferimenti!D47)</f>
        <v>Datiprove!q13</v>
      </c>
      <c r="E47" t="str">
        <f>CONCATENATE("Datiprove!",Riferimenti!E47)</f>
        <v>Datiprove!r13</v>
      </c>
      <c r="F47" t="str">
        <f>CONCATENATE("Datiprove!",Riferimenti!F47)</f>
        <v>Datiprove!o13</v>
      </c>
      <c r="G47" t="str">
        <f>CONCATENATE("Datiprove!",Riferimenti!G47)</f>
        <v>Datiprove!m13</v>
      </c>
      <c r="H47" t="str">
        <f>CONCATENATE("Datiprove!",Riferimenti!H47)</f>
        <v>Datiprove!as13</v>
      </c>
      <c r="I47" t="str">
        <f>CONCATENATE("Datiprove!",Riferimenti!I47)</f>
        <v>Datiprove!ar13</v>
      </c>
      <c r="J47" t="str">
        <f>CONCATENATE("Datiprove!",Riferimenti!J47)</f>
        <v>Datiprove!av13</v>
      </c>
      <c r="K47" s="30" t="str">
        <f>CONCATENATE("Carote!",Riferimenti!K47)</f>
        <v>Carote!n30</v>
      </c>
      <c r="L47" s="35" t="str">
        <f>CONCATENATE("nondistruttive!",Riferimenti!L47)</f>
        <v>nondistruttive!v13</v>
      </c>
      <c r="M47" t="str">
        <f>CONCATENATE("Datiprove!",Riferimenti!M47)</f>
        <v>Datiprove!av13</v>
      </c>
      <c r="N47" s="30" t="str">
        <f>CONCATENATE("Carote!",Riferimenti!N47)</f>
        <v>Carote!n11</v>
      </c>
      <c r="O47" t="str">
        <f>CONCATENATE("Datiprove!",Riferimenti!O47)</f>
        <v>Datiprove!s13</v>
      </c>
      <c r="P47" t="str">
        <f>CONCATENATE("Datiprove!",Riferimenti!P47)</f>
        <v>Datiprove!t13</v>
      </c>
      <c r="Q47" t="str">
        <f>CONCATENATE("Datiprove!",Riferimenti!Q47)</f>
        <v>Datiprove!u13</v>
      </c>
      <c r="R47" t="str">
        <f>CONCATENATE("Datiprove!",Riferimenti!W47)</f>
        <v>Datiprove!ax13</v>
      </c>
    </row>
    <row r="48" spans="1:18" ht="12.75">
      <c r="A48" t="str">
        <f>CONCATENATE("Datiprove!",Riferimenti!A48)</f>
        <v>Datiprove!ai13</v>
      </c>
      <c r="B48" t="str">
        <f>CONCATENATE("Datiprove!",Riferimenti!B48)</f>
        <v>Datiprove!g13</v>
      </c>
      <c r="C48" t="str">
        <f>CONCATENATE("Datiprove!",Riferimenti!C48)</f>
        <v>Datiprove!y13</v>
      </c>
      <c r="D48" t="str">
        <f>CONCATENATE("Datiprove!",Riferimenti!D48)</f>
        <v>Datiprove!z13</v>
      </c>
      <c r="E48" t="str">
        <f>CONCATENATE("Datiprove!",Riferimenti!E48)</f>
        <v>Datiprove!aa13</v>
      </c>
      <c r="F48" t="str">
        <f>CONCATENATE("Datiprove!",Riferimenti!F48)</f>
        <v>Datiprove!o13</v>
      </c>
      <c r="G48" t="str">
        <f>CONCATENATE("Datiprove!",Riferimenti!G48)</f>
        <v>Datiprove!n13</v>
      </c>
      <c r="H48" t="str">
        <f>CONCATENATE("Datiprove!",Riferimenti!H48)</f>
        <v>Datiprove!as13</v>
      </c>
      <c r="I48" t="str">
        <f>CONCATENATE("Datiprove!",Riferimenti!I48)</f>
        <v>Datiprove!ar13</v>
      </c>
      <c r="J48" t="str">
        <f>CONCATENATE("Datiprove!",Riferimenti!J48)</f>
        <v>Datiprove!av13</v>
      </c>
      <c r="K48" s="30" t="str">
        <f>CONCATENATE("Carote!",Riferimenti!K48)</f>
        <v>Carote!n30</v>
      </c>
      <c r="L48" s="35" t="str">
        <f>CONCATENATE("nondistruttive!",Riferimenti!L48)</f>
        <v>nondistruttive!w13</v>
      </c>
      <c r="M48" t="str">
        <f>CONCATENATE("Datiprove!",Riferimenti!M48)</f>
        <v>Datiprove!</v>
      </c>
      <c r="N48" s="30" t="str">
        <f>CONCATENATE("Carote!",Riferimenti!N48)</f>
        <v>Carote!</v>
      </c>
      <c r="O48" t="str">
        <f>CONCATENATE("Datiprove!",Riferimenti!O48)</f>
        <v>Datiprove!ab13</v>
      </c>
      <c r="P48" t="str">
        <f>CONCATENATE("Datiprove!",Riferimenti!P48)</f>
        <v>Datiprove!ac13</v>
      </c>
      <c r="Q48" t="str">
        <f>CONCATENATE("Datiprove!",Riferimenti!Q48)</f>
        <v>Datiprove!ad13</v>
      </c>
      <c r="R48" t="str">
        <f>CONCATENATE("Datiprove!",Riferimenti!W48)</f>
        <v>Datiprove!az13</v>
      </c>
    </row>
    <row r="49" spans="1:18" ht="12.75">
      <c r="A49" t="str">
        <f>CONCATENATE("Datiprove!",Riferimenti!A49)</f>
        <v>Datiprove!h14</v>
      </c>
      <c r="B49" t="str">
        <f>CONCATENATE("Datiprove!",Riferimenti!B49)</f>
        <v>Datiprove!f14</v>
      </c>
      <c r="C49" t="str">
        <f>CONCATENATE("Datiprove!",Riferimenti!C49)</f>
        <v>Datiprove!p14</v>
      </c>
      <c r="D49" t="str">
        <f>CONCATENATE("Datiprove!",Riferimenti!D49)</f>
        <v>Datiprove!q14</v>
      </c>
      <c r="E49" t="str">
        <f>CONCATENATE("Datiprove!",Riferimenti!E49)</f>
        <v>Datiprove!r14</v>
      </c>
      <c r="F49" t="str">
        <f>CONCATENATE("Datiprove!",Riferimenti!F49)</f>
        <v>Datiprove!o14</v>
      </c>
      <c r="G49" t="str">
        <f>CONCATENATE("Datiprove!",Riferimenti!G49)</f>
        <v>Datiprove!m14</v>
      </c>
      <c r="H49" t="str">
        <f>CONCATENATE("Datiprove!",Riferimenti!H49)</f>
        <v>Datiprove!as14</v>
      </c>
      <c r="I49" t="str">
        <f>CONCATENATE("Datiprove!",Riferimenti!I49)</f>
        <v>Datiprove!ar14</v>
      </c>
      <c r="J49" t="str">
        <f>CONCATENATE("Datiprove!",Riferimenti!J49)</f>
        <v>Datiprove!av14</v>
      </c>
      <c r="K49" s="30" t="str">
        <f>CONCATENATE("Carote!",Riferimenti!K49)</f>
        <v>Carote!o30</v>
      </c>
      <c r="L49" s="35" t="str">
        <f>CONCATENATE("nondistruttive!",Riferimenti!L49)</f>
        <v>nondistruttive!x13</v>
      </c>
      <c r="M49" t="str">
        <f>CONCATENATE("Datiprove!",Riferimenti!M49)</f>
        <v>Datiprove!av14</v>
      </c>
      <c r="N49" s="30" t="str">
        <f>CONCATENATE("Carote!",Riferimenti!N49)</f>
        <v>Carote!o11</v>
      </c>
      <c r="O49" t="str">
        <f>CONCATENATE("Datiprove!",Riferimenti!O49)</f>
        <v>Datiprove!s14</v>
      </c>
      <c r="P49" t="str">
        <f>CONCATENATE("Datiprove!",Riferimenti!P49)</f>
        <v>Datiprove!t14</v>
      </c>
      <c r="Q49" t="str">
        <f>CONCATENATE("Datiprove!",Riferimenti!Q49)</f>
        <v>Datiprove!u14</v>
      </c>
      <c r="R49" t="str">
        <f>CONCATENATE("Datiprove!",Riferimenti!W49)</f>
        <v>Datiprove!ax14</v>
      </c>
    </row>
    <row r="50" spans="1:18" ht="12.75">
      <c r="A50" t="str">
        <f>CONCATENATE("Datiprove!",Riferimenti!A50)</f>
        <v>Datiprove!ai14</v>
      </c>
      <c r="B50" t="str">
        <f>CONCATENATE("Datiprove!",Riferimenti!B50)</f>
        <v>Datiprove!g14</v>
      </c>
      <c r="C50" t="str">
        <f>CONCATENATE("Datiprove!",Riferimenti!C50)</f>
        <v>Datiprove!y14</v>
      </c>
      <c r="D50" t="str">
        <f>CONCATENATE("Datiprove!",Riferimenti!D50)</f>
        <v>Datiprove!z14</v>
      </c>
      <c r="E50" t="str">
        <f>CONCATENATE("Datiprove!",Riferimenti!E50)</f>
        <v>Datiprove!aa14</v>
      </c>
      <c r="F50" t="str">
        <f>CONCATENATE("Datiprove!",Riferimenti!F50)</f>
        <v>Datiprove!o14</v>
      </c>
      <c r="G50" t="str">
        <f>CONCATENATE("Datiprove!",Riferimenti!G50)</f>
        <v>Datiprove!n14</v>
      </c>
      <c r="H50" t="str">
        <f>CONCATENATE("Datiprove!",Riferimenti!H50)</f>
        <v>Datiprove!as14</v>
      </c>
      <c r="I50" t="str">
        <f>CONCATENATE("Datiprove!",Riferimenti!I50)</f>
        <v>Datiprove!ar14</v>
      </c>
      <c r="J50" t="str">
        <f>CONCATENATE("Datiprove!",Riferimenti!J50)</f>
        <v>Datiprove!av14</v>
      </c>
      <c r="K50" s="30" t="str">
        <f>CONCATENATE("Carote!",Riferimenti!K50)</f>
        <v>Carote!o30</v>
      </c>
      <c r="L50" s="35" t="str">
        <f>CONCATENATE("nondistruttive!",Riferimenti!L50)</f>
        <v>nondistruttive!y13</v>
      </c>
      <c r="M50" t="str">
        <f>CONCATENATE("Datiprove!",Riferimenti!M50)</f>
        <v>Datiprove!</v>
      </c>
      <c r="N50" s="30" t="str">
        <f>CONCATENATE("Carote!",Riferimenti!N50)</f>
        <v>Carote!</v>
      </c>
      <c r="O50" t="str">
        <f>CONCATENATE("Datiprove!",Riferimenti!O50)</f>
        <v>Datiprove!ab14</v>
      </c>
      <c r="P50" t="str">
        <f>CONCATENATE("Datiprove!",Riferimenti!P50)</f>
        <v>Datiprove!ac14</v>
      </c>
      <c r="Q50" t="str">
        <f>CONCATENATE("Datiprove!",Riferimenti!Q50)</f>
        <v>Datiprove!ad14</v>
      </c>
      <c r="R50" t="str">
        <f>CONCATENATE("Datiprove!",Riferimenti!W50)</f>
        <v>Datiprove!az14</v>
      </c>
    </row>
    <row r="51" spans="1:18" ht="12.75">
      <c r="A51" t="str">
        <f>CONCATENATE("Datiprove!",Riferimenti!A51)</f>
        <v>Datiprove!h15</v>
      </c>
      <c r="B51" t="str">
        <f>CONCATENATE("Datiprove!",Riferimenti!B51)</f>
        <v>Datiprove!f15</v>
      </c>
      <c r="C51" t="str">
        <f>CONCATENATE("Datiprove!",Riferimenti!C51)</f>
        <v>Datiprove!p15</v>
      </c>
      <c r="D51" t="str">
        <f>CONCATENATE("Datiprove!",Riferimenti!D51)</f>
        <v>Datiprove!q15</v>
      </c>
      <c r="E51" t="str">
        <f>CONCATENATE("Datiprove!",Riferimenti!E51)</f>
        <v>Datiprove!r15</v>
      </c>
      <c r="F51" t="str">
        <f>CONCATENATE("Datiprove!",Riferimenti!F51)</f>
        <v>Datiprove!o15</v>
      </c>
      <c r="G51" t="str">
        <f>CONCATENATE("Datiprove!",Riferimenti!G51)</f>
        <v>Datiprove!m15</v>
      </c>
      <c r="H51" t="str">
        <f>CONCATENATE("Datiprove!",Riferimenti!H51)</f>
        <v>Datiprove!as15</v>
      </c>
      <c r="I51" t="str">
        <f>CONCATENATE("Datiprove!",Riferimenti!I51)</f>
        <v>Datiprove!ar15</v>
      </c>
      <c r="J51" t="str">
        <f>CONCATENATE("Datiprove!",Riferimenti!J51)</f>
        <v>Datiprove!av15</v>
      </c>
      <c r="K51" s="30" t="str">
        <f>CONCATENATE("Carote!",Riferimenti!K51)</f>
        <v>Carote!p30</v>
      </c>
      <c r="L51" s="35" t="str">
        <f>CONCATENATE("nondistruttive!",Riferimenti!L51)</f>
        <v>nondistruttive!z13</v>
      </c>
      <c r="M51" t="str">
        <f>CONCATENATE("Datiprove!",Riferimenti!M51)</f>
        <v>Datiprove!av15</v>
      </c>
      <c r="N51" s="30" t="str">
        <f>CONCATENATE("Carote!",Riferimenti!N51)</f>
        <v>Carote!p11</v>
      </c>
      <c r="O51" t="str">
        <f>CONCATENATE("Datiprove!",Riferimenti!O51)</f>
        <v>Datiprove!s15</v>
      </c>
      <c r="P51" t="str">
        <f>CONCATENATE("Datiprove!",Riferimenti!P51)</f>
        <v>Datiprove!t15</v>
      </c>
      <c r="Q51" t="str">
        <f>CONCATENATE("Datiprove!",Riferimenti!Q51)</f>
        <v>Datiprove!u15</v>
      </c>
      <c r="R51" t="str">
        <f>CONCATENATE("Datiprove!",Riferimenti!W51)</f>
        <v>Datiprove!ax15</v>
      </c>
    </row>
    <row r="52" spans="1:18" ht="12.75">
      <c r="A52" t="str">
        <f>CONCATENATE("Datiprove!",Riferimenti!A52)</f>
        <v>Datiprove!ai15</v>
      </c>
      <c r="B52" t="str">
        <f>CONCATENATE("Datiprove!",Riferimenti!B52)</f>
        <v>Datiprove!g15</v>
      </c>
      <c r="C52" t="str">
        <f>CONCATENATE("Datiprove!",Riferimenti!C52)</f>
        <v>Datiprove!y15</v>
      </c>
      <c r="D52" t="str">
        <f>CONCATENATE("Datiprove!",Riferimenti!D52)</f>
        <v>Datiprove!z15</v>
      </c>
      <c r="E52" t="str">
        <f>CONCATENATE("Datiprove!",Riferimenti!E52)</f>
        <v>Datiprove!aa15</v>
      </c>
      <c r="F52" t="str">
        <f>CONCATENATE("Datiprove!",Riferimenti!F52)</f>
        <v>Datiprove!o15</v>
      </c>
      <c r="G52" t="str">
        <f>CONCATENATE("Datiprove!",Riferimenti!G52)</f>
        <v>Datiprove!n15</v>
      </c>
      <c r="H52" t="str">
        <f>CONCATENATE("Datiprove!",Riferimenti!H52)</f>
        <v>Datiprove!as15</v>
      </c>
      <c r="I52" t="str">
        <f>CONCATENATE("Datiprove!",Riferimenti!I52)</f>
        <v>Datiprove!ar15</v>
      </c>
      <c r="J52" t="str">
        <f>CONCATENATE("Datiprove!",Riferimenti!J52)</f>
        <v>Datiprove!av15</v>
      </c>
      <c r="K52" s="30" t="str">
        <f>CONCATENATE("Carote!",Riferimenti!K52)</f>
        <v>Carote!p30</v>
      </c>
      <c r="L52" s="35" t="str">
        <f>CONCATENATE("nondistruttive!",Riferimenti!L52)</f>
        <v>nondistruttive!aa13</v>
      </c>
      <c r="M52" t="str">
        <f>CONCATENATE("Datiprove!",Riferimenti!M52)</f>
        <v>Datiprove!</v>
      </c>
      <c r="N52" s="30" t="str">
        <f>CONCATENATE("Carote!",Riferimenti!N52)</f>
        <v>Carote!</v>
      </c>
      <c r="O52" t="str">
        <f>CONCATENATE("Datiprove!",Riferimenti!O52)</f>
        <v>Datiprove!ab15</v>
      </c>
      <c r="P52" t="str">
        <f>CONCATENATE("Datiprove!",Riferimenti!P52)</f>
        <v>Datiprove!ac15</v>
      </c>
      <c r="Q52" t="str">
        <f>CONCATENATE("Datiprove!",Riferimenti!Q52)</f>
        <v>Datiprove!ad15</v>
      </c>
      <c r="R52" t="str">
        <f>CONCATENATE("Datiprove!",Riferimenti!W52)</f>
        <v>Datiprove!az15</v>
      </c>
    </row>
    <row r="53" spans="1:18" ht="12.75">
      <c r="A53" t="str">
        <f>CONCATENATE("Datiprove!",Riferimenti!A53)</f>
        <v>Datiprove!h16</v>
      </c>
      <c r="B53" t="str">
        <f>CONCATENATE("Datiprove!",Riferimenti!B53)</f>
        <v>Datiprove!f16</v>
      </c>
      <c r="C53" t="str">
        <f>CONCATENATE("Datiprove!",Riferimenti!C53)</f>
        <v>Datiprove!p16</v>
      </c>
      <c r="D53" t="str">
        <f>CONCATENATE("Datiprove!",Riferimenti!D53)</f>
        <v>Datiprove!q16</v>
      </c>
      <c r="E53" t="str">
        <f>CONCATENATE("Datiprove!",Riferimenti!E53)</f>
        <v>Datiprove!r16</v>
      </c>
      <c r="F53" t="str">
        <f>CONCATENATE("Datiprove!",Riferimenti!F53)</f>
        <v>Datiprove!o16</v>
      </c>
      <c r="G53" t="str">
        <f>CONCATENATE("Datiprove!",Riferimenti!G53)</f>
        <v>Datiprove!m16</v>
      </c>
      <c r="H53" t="str">
        <f>CONCATENATE("Datiprove!",Riferimenti!H53)</f>
        <v>Datiprove!as16</v>
      </c>
      <c r="I53" t="str">
        <f>CONCATENATE("Datiprove!",Riferimenti!I53)</f>
        <v>Datiprove!ar16</v>
      </c>
      <c r="J53" t="str">
        <f>CONCATENATE("Datiprove!",Riferimenti!J53)</f>
        <v>Datiprove!av16</v>
      </c>
      <c r="K53" s="30" t="str">
        <f>CONCATENATE("Carote!",Riferimenti!K53)</f>
        <v>Carote!q30</v>
      </c>
      <c r="L53" s="35" t="str">
        <f>CONCATENATE("nondistruttive!",Riferimenti!L53)</f>
        <v>nondistruttive!ab13</v>
      </c>
      <c r="M53" t="str">
        <f>CONCATENATE("Datiprove!",Riferimenti!M53)</f>
        <v>Datiprove!av16</v>
      </c>
      <c r="N53" s="30" t="str">
        <f>CONCATENATE("Carote!",Riferimenti!N53)</f>
        <v>Carote!q11</v>
      </c>
      <c r="O53" t="str">
        <f>CONCATENATE("Datiprove!",Riferimenti!O53)</f>
        <v>Datiprove!s16</v>
      </c>
      <c r="P53" t="str">
        <f>CONCATENATE("Datiprove!",Riferimenti!P53)</f>
        <v>Datiprove!t16</v>
      </c>
      <c r="Q53" t="str">
        <f>CONCATENATE("Datiprove!",Riferimenti!Q53)</f>
        <v>Datiprove!u16</v>
      </c>
      <c r="R53" t="str">
        <f>CONCATENATE("Datiprove!",Riferimenti!W53)</f>
        <v>Datiprove!ax16</v>
      </c>
    </row>
    <row r="54" spans="1:18" ht="12.75">
      <c r="A54" t="str">
        <f>CONCATENATE("Datiprove!",Riferimenti!A54)</f>
        <v>Datiprove!ai16</v>
      </c>
      <c r="B54" t="str">
        <f>CONCATENATE("Datiprove!",Riferimenti!B54)</f>
        <v>Datiprove!g16</v>
      </c>
      <c r="C54" t="str">
        <f>CONCATENATE("Datiprove!",Riferimenti!C54)</f>
        <v>Datiprove!y16</v>
      </c>
      <c r="D54" t="str">
        <f>CONCATENATE("Datiprove!",Riferimenti!D54)</f>
        <v>Datiprove!z16</v>
      </c>
      <c r="E54" t="str">
        <f>CONCATENATE("Datiprove!",Riferimenti!E54)</f>
        <v>Datiprove!aa16</v>
      </c>
      <c r="F54" t="str">
        <f>CONCATENATE("Datiprove!",Riferimenti!F54)</f>
        <v>Datiprove!o16</v>
      </c>
      <c r="G54" t="str">
        <f>CONCATENATE("Datiprove!",Riferimenti!G54)</f>
        <v>Datiprove!n16</v>
      </c>
      <c r="H54" t="str">
        <f>CONCATENATE("Datiprove!",Riferimenti!H54)</f>
        <v>Datiprove!as16</v>
      </c>
      <c r="I54" t="str">
        <f>CONCATENATE("Datiprove!",Riferimenti!I54)</f>
        <v>Datiprove!ar16</v>
      </c>
      <c r="J54" t="str">
        <f>CONCATENATE("Datiprove!",Riferimenti!J54)</f>
        <v>Datiprove!av16</v>
      </c>
      <c r="K54" s="30" t="str">
        <f>CONCATENATE("Carote!",Riferimenti!K54)</f>
        <v>Carote!q30</v>
      </c>
      <c r="L54" s="35" t="str">
        <f>CONCATENATE("nondistruttive!",Riferimenti!L54)</f>
        <v>nondistruttive!ac13</v>
      </c>
      <c r="M54" t="str">
        <f>CONCATENATE("Datiprove!",Riferimenti!M54)</f>
        <v>Datiprove!</v>
      </c>
      <c r="N54" s="30" t="str">
        <f>CONCATENATE("Carote!",Riferimenti!N54)</f>
        <v>Carote!</v>
      </c>
      <c r="O54" t="str">
        <f>CONCATENATE("Datiprove!",Riferimenti!O54)</f>
        <v>Datiprove!ab16</v>
      </c>
      <c r="P54" t="str">
        <f>CONCATENATE("Datiprove!",Riferimenti!P54)</f>
        <v>Datiprove!ac16</v>
      </c>
      <c r="Q54" t="str">
        <f>CONCATENATE("Datiprove!",Riferimenti!Q54)</f>
        <v>Datiprove!ad16</v>
      </c>
      <c r="R54" t="str">
        <f>CONCATENATE("Datiprove!",Riferimenti!W54)</f>
        <v>Datiprove!az16</v>
      </c>
    </row>
    <row r="55" spans="1:18" ht="12.75">
      <c r="A55" t="str">
        <f>CONCATENATE("Datiprove!",Riferimenti!A55)</f>
        <v>Datiprove!h17</v>
      </c>
      <c r="B55" t="str">
        <f>CONCATENATE("Datiprove!",Riferimenti!B55)</f>
        <v>Datiprove!f17</v>
      </c>
      <c r="C55" t="str">
        <f>CONCATENATE("Datiprove!",Riferimenti!C55)</f>
        <v>Datiprove!p17</v>
      </c>
      <c r="D55" t="str">
        <f>CONCATENATE("Datiprove!",Riferimenti!D55)</f>
        <v>Datiprove!q17</v>
      </c>
      <c r="E55" t="str">
        <f>CONCATENATE("Datiprove!",Riferimenti!E55)</f>
        <v>Datiprove!r17</v>
      </c>
      <c r="F55" t="str">
        <f>CONCATENATE("Datiprove!",Riferimenti!F55)</f>
        <v>Datiprove!o17</v>
      </c>
      <c r="G55" t="str">
        <f>CONCATENATE("Datiprove!",Riferimenti!G55)</f>
        <v>Datiprove!m17</v>
      </c>
      <c r="H55" t="str">
        <f>CONCATENATE("Datiprove!",Riferimenti!H55)</f>
        <v>Datiprove!as17</v>
      </c>
      <c r="I55" t="str">
        <f>CONCATENATE("Datiprove!",Riferimenti!I55)</f>
        <v>Datiprove!ar17</v>
      </c>
      <c r="J55" t="str">
        <f>CONCATENATE("Datiprove!",Riferimenti!J55)</f>
        <v>Datiprove!av17</v>
      </c>
      <c r="K55" s="30" t="str">
        <f>CONCATENATE("Carote!",Riferimenti!K55)</f>
        <v>Carote!r30</v>
      </c>
      <c r="L55" s="35" t="str">
        <f>CONCATENATE("nondistruttive!",Riferimenti!L55)</f>
        <v>nondistruttive!ad13</v>
      </c>
      <c r="M55" t="str">
        <f>CONCATENATE("Datiprove!",Riferimenti!M55)</f>
        <v>Datiprove!av17</v>
      </c>
      <c r="N55" s="30" t="str">
        <f>CONCATENATE("Carote!",Riferimenti!N55)</f>
        <v>Carote!r11</v>
      </c>
      <c r="O55" t="str">
        <f>CONCATENATE("Datiprove!",Riferimenti!O55)</f>
        <v>Datiprove!s17</v>
      </c>
      <c r="P55" t="str">
        <f>CONCATENATE("Datiprove!",Riferimenti!P55)</f>
        <v>Datiprove!t17</v>
      </c>
      <c r="Q55" t="str">
        <f>CONCATENATE("Datiprove!",Riferimenti!Q55)</f>
        <v>Datiprove!u17</v>
      </c>
      <c r="R55" t="str">
        <f>CONCATENATE("Datiprove!",Riferimenti!W55)</f>
        <v>Datiprove!ax17</v>
      </c>
    </row>
    <row r="56" spans="1:18" ht="12.75">
      <c r="A56" t="str">
        <f>CONCATENATE("Datiprove!",Riferimenti!A56)</f>
        <v>Datiprove!ai17</v>
      </c>
      <c r="B56" t="str">
        <f>CONCATENATE("Datiprove!",Riferimenti!B56)</f>
        <v>Datiprove!g17</v>
      </c>
      <c r="C56" t="str">
        <f>CONCATENATE("Datiprove!",Riferimenti!C56)</f>
        <v>Datiprove!y17</v>
      </c>
      <c r="D56" t="str">
        <f>CONCATENATE("Datiprove!",Riferimenti!D56)</f>
        <v>Datiprove!z17</v>
      </c>
      <c r="E56" t="str">
        <f>CONCATENATE("Datiprove!",Riferimenti!E56)</f>
        <v>Datiprove!aa17</v>
      </c>
      <c r="F56" t="str">
        <f>CONCATENATE("Datiprove!",Riferimenti!F56)</f>
        <v>Datiprove!o17</v>
      </c>
      <c r="G56" t="str">
        <f>CONCATENATE("Datiprove!",Riferimenti!G56)</f>
        <v>Datiprove!n17</v>
      </c>
      <c r="H56" t="str">
        <f>CONCATENATE("Datiprove!",Riferimenti!H56)</f>
        <v>Datiprove!as17</v>
      </c>
      <c r="I56" t="str">
        <f>CONCATENATE("Datiprove!",Riferimenti!I56)</f>
        <v>Datiprove!ar17</v>
      </c>
      <c r="J56" t="str">
        <f>CONCATENATE("Datiprove!",Riferimenti!J56)</f>
        <v>Datiprove!av17</v>
      </c>
      <c r="K56" s="30" t="str">
        <f>CONCATENATE("Carote!",Riferimenti!K56)</f>
        <v>Carote!r30</v>
      </c>
      <c r="L56" s="35" t="str">
        <f>CONCATENATE("nondistruttive!",Riferimenti!L56)</f>
        <v>nondistruttive!ae13</v>
      </c>
      <c r="M56" t="str">
        <f>CONCATENATE("Datiprove!",Riferimenti!M56)</f>
        <v>Datiprove!</v>
      </c>
      <c r="N56" s="30" t="str">
        <f>CONCATENATE("Carote!",Riferimenti!N56)</f>
        <v>Carote!</v>
      </c>
      <c r="O56" t="str">
        <f>CONCATENATE("Datiprove!",Riferimenti!O56)</f>
        <v>Datiprove!ab17</v>
      </c>
      <c r="P56" t="str">
        <f>CONCATENATE("Datiprove!",Riferimenti!P56)</f>
        <v>Datiprove!ac17</v>
      </c>
      <c r="Q56" t="str">
        <f>CONCATENATE("Datiprove!",Riferimenti!Q56)</f>
        <v>Datiprove!ad17</v>
      </c>
      <c r="R56" t="str">
        <f>CONCATENATE("Datiprove!",Riferimenti!W56)</f>
        <v>Datiprove!az17</v>
      </c>
    </row>
    <row r="57" spans="1:18" ht="12.75">
      <c r="A57" t="str">
        <f>CONCATENATE("Datiprove!",Riferimenti!A57)</f>
        <v>Datiprove!h18</v>
      </c>
      <c r="B57" t="str">
        <f>CONCATENATE("Datiprove!",Riferimenti!B57)</f>
        <v>Datiprove!f18</v>
      </c>
      <c r="C57" t="str">
        <f>CONCATENATE("Datiprove!",Riferimenti!C57)</f>
        <v>Datiprove!p18</v>
      </c>
      <c r="D57" t="str">
        <f>CONCATENATE("Datiprove!",Riferimenti!D57)</f>
        <v>Datiprove!q18</v>
      </c>
      <c r="E57" t="str">
        <f>CONCATENATE("Datiprove!",Riferimenti!E57)</f>
        <v>Datiprove!r18</v>
      </c>
      <c r="F57" t="str">
        <f>CONCATENATE("Datiprove!",Riferimenti!F57)</f>
        <v>Datiprove!o18</v>
      </c>
      <c r="G57" t="str">
        <f>CONCATENATE("Datiprove!",Riferimenti!G57)</f>
        <v>Datiprove!m18</v>
      </c>
      <c r="H57" t="str">
        <f>CONCATENATE("Datiprove!",Riferimenti!H57)</f>
        <v>Datiprove!as18</v>
      </c>
      <c r="I57" t="str">
        <f>CONCATENATE("Datiprove!",Riferimenti!I57)</f>
        <v>Datiprove!ar18</v>
      </c>
      <c r="J57" t="str">
        <f>CONCATENATE("Datiprove!",Riferimenti!J57)</f>
        <v>Datiprove!av18</v>
      </c>
      <c r="K57" s="30" t="str">
        <f>CONCATENATE("Carote!",Riferimenti!K57)</f>
        <v>Carote!s30</v>
      </c>
      <c r="L57" s="35" t="str">
        <f>CONCATENATE("nondistruttive!",Riferimenti!L57)</f>
        <v>nondistruttive!af13</v>
      </c>
      <c r="M57" t="str">
        <f>CONCATENATE("Datiprove!",Riferimenti!M57)</f>
        <v>Datiprove!av18</v>
      </c>
      <c r="N57" s="30" t="str">
        <f>CONCATENATE("Carote!",Riferimenti!N57)</f>
        <v>Carote!s11</v>
      </c>
      <c r="O57" t="str">
        <f>CONCATENATE("Datiprove!",Riferimenti!O57)</f>
        <v>Datiprove!s18</v>
      </c>
      <c r="P57" t="str">
        <f>CONCATENATE("Datiprove!",Riferimenti!P57)</f>
        <v>Datiprove!t18</v>
      </c>
      <c r="Q57" t="str">
        <f>CONCATENATE("Datiprove!",Riferimenti!Q57)</f>
        <v>Datiprove!u18</v>
      </c>
      <c r="R57" t="str">
        <f>CONCATENATE("Datiprove!",Riferimenti!W57)</f>
        <v>Datiprove!ax18</v>
      </c>
    </row>
    <row r="58" spans="1:18" ht="12.75">
      <c r="A58" t="str">
        <f>CONCATENATE("Datiprove!",Riferimenti!A58)</f>
        <v>Datiprove!ai18</v>
      </c>
      <c r="B58" t="str">
        <f>CONCATENATE("Datiprove!",Riferimenti!B58)</f>
        <v>Datiprove!g18</v>
      </c>
      <c r="C58" t="str">
        <f>CONCATENATE("Datiprove!",Riferimenti!C58)</f>
        <v>Datiprove!y18</v>
      </c>
      <c r="D58" t="str">
        <f>CONCATENATE("Datiprove!",Riferimenti!D58)</f>
        <v>Datiprove!z18</v>
      </c>
      <c r="E58" t="str">
        <f>CONCATENATE("Datiprove!",Riferimenti!E58)</f>
        <v>Datiprove!aa18</v>
      </c>
      <c r="F58" t="str">
        <f>CONCATENATE("Datiprove!",Riferimenti!F58)</f>
        <v>Datiprove!o18</v>
      </c>
      <c r="G58" t="str">
        <f>CONCATENATE("Datiprove!",Riferimenti!G58)</f>
        <v>Datiprove!n18</v>
      </c>
      <c r="H58" t="str">
        <f>CONCATENATE("Datiprove!",Riferimenti!H58)</f>
        <v>Datiprove!as18</v>
      </c>
      <c r="I58" t="str">
        <f>CONCATENATE("Datiprove!",Riferimenti!I58)</f>
        <v>Datiprove!ar18</v>
      </c>
      <c r="J58" t="str">
        <f>CONCATENATE("Datiprove!",Riferimenti!J58)</f>
        <v>Datiprove!av18</v>
      </c>
      <c r="K58" s="30" t="str">
        <f>CONCATENATE("Carote!",Riferimenti!K58)</f>
        <v>Carote!s30</v>
      </c>
      <c r="L58" s="35" t="str">
        <f>CONCATENATE("nondistruttive!",Riferimenti!L58)</f>
        <v>nondistruttive!ag13</v>
      </c>
      <c r="M58" t="str">
        <f>CONCATENATE("Datiprove!",Riferimenti!M58)</f>
        <v>Datiprove!</v>
      </c>
      <c r="N58" s="30" t="str">
        <f>CONCATENATE("Carote!",Riferimenti!N58)</f>
        <v>Carote!</v>
      </c>
      <c r="O58" t="str">
        <f>CONCATENATE("Datiprove!",Riferimenti!O58)</f>
        <v>Datiprove!ab18</v>
      </c>
      <c r="P58" t="str">
        <f>CONCATENATE("Datiprove!",Riferimenti!P58)</f>
        <v>Datiprove!ac18</v>
      </c>
      <c r="Q58" t="str">
        <f>CONCATENATE("Datiprove!",Riferimenti!Q58)</f>
        <v>Datiprove!ad18</v>
      </c>
      <c r="R58" t="str">
        <f>CONCATENATE("Datiprove!",Riferimenti!W58)</f>
        <v>Datiprove!az18</v>
      </c>
    </row>
    <row r="59" spans="1:18" ht="12.75">
      <c r="A59" t="str">
        <f>CONCATENATE("Datiprove!",Riferimenti!A59)</f>
        <v>Datiprove!h19</v>
      </c>
      <c r="B59" t="str">
        <f>CONCATENATE("Datiprove!",Riferimenti!B59)</f>
        <v>Datiprove!f19</v>
      </c>
      <c r="C59" t="str">
        <f>CONCATENATE("Datiprove!",Riferimenti!C59)</f>
        <v>Datiprove!p19</v>
      </c>
      <c r="D59" t="str">
        <f>CONCATENATE("Datiprove!",Riferimenti!D59)</f>
        <v>Datiprove!q19</v>
      </c>
      <c r="E59" t="str">
        <f>CONCATENATE("Datiprove!",Riferimenti!E59)</f>
        <v>Datiprove!r19</v>
      </c>
      <c r="F59" t="str">
        <f>CONCATENATE("Datiprove!",Riferimenti!F59)</f>
        <v>Datiprove!o19</v>
      </c>
      <c r="G59" t="str">
        <f>CONCATENATE("Datiprove!",Riferimenti!G59)</f>
        <v>Datiprove!m19</v>
      </c>
      <c r="H59" t="str">
        <f>CONCATENATE("Datiprove!",Riferimenti!H59)</f>
        <v>Datiprove!as19</v>
      </c>
      <c r="I59" t="str">
        <f>CONCATENATE("Datiprove!",Riferimenti!I59)</f>
        <v>Datiprove!ar19</v>
      </c>
      <c r="J59" t="str">
        <f>CONCATENATE("Datiprove!",Riferimenti!J59)</f>
        <v>Datiprove!av19</v>
      </c>
      <c r="K59" s="30" t="str">
        <f>CONCATENATE("Carote!",Riferimenti!K59)</f>
        <v>Carote!t30</v>
      </c>
      <c r="L59" s="35" t="str">
        <f>CONCATENATE("nondistruttive!",Riferimenti!L59)</f>
        <v>nondistruttive!ah13</v>
      </c>
      <c r="M59" t="str">
        <f>CONCATENATE("Datiprove!",Riferimenti!M59)</f>
        <v>Datiprove!av19</v>
      </c>
      <c r="N59" s="30" t="str">
        <f>CONCATENATE("Carote!",Riferimenti!N59)</f>
        <v>Carote!t11</v>
      </c>
      <c r="O59" t="str">
        <f>CONCATENATE("Datiprove!",Riferimenti!O59)</f>
        <v>Datiprove!s19</v>
      </c>
      <c r="P59" t="str">
        <f>CONCATENATE("Datiprove!",Riferimenti!P59)</f>
        <v>Datiprove!t19</v>
      </c>
      <c r="Q59" t="str">
        <f>CONCATENATE("Datiprove!",Riferimenti!Q59)</f>
        <v>Datiprove!u19</v>
      </c>
      <c r="R59" t="str">
        <f>CONCATENATE("Datiprove!",Riferimenti!W59)</f>
        <v>Datiprove!ax19</v>
      </c>
    </row>
    <row r="60" spans="1:18" ht="12.75">
      <c r="A60" t="str">
        <f>CONCATENATE("Datiprove!",Riferimenti!A60)</f>
        <v>Datiprove!ai19</v>
      </c>
      <c r="B60" t="str">
        <f>CONCATENATE("Datiprove!",Riferimenti!B60)</f>
        <v>Datiprove!g19</v>
      </c>
      <c r="C60" t="str">
        <f>CONCATENATE("Datiprove!",Riferimenti!C60)</f>
        <v>Datiprove!y19</v>
      </c>
      <c r="D60" t="str">
        <f>CONCATENATE("Datiprove!",Riferimenti!D60)</f>
        <v>Datiprove!z19</v>
      </c>
      <c r="E60" t="str">
        <f>CONCATENATE("Datiprove!",Riferimenti!E60)</f>
        <v>Datiprove!aa19</v>
      </c>
      <c r="F60" t="str">
        <f>CONCATENATE("Datiprove!",Riferimenti!F60)</f>
        <v>Datiprove!o19</v>
      </c>
      <c r="G60" t="str">
        <f>CONCATENATE("Datiprove!",Riferimenti!G60)</f>
        <v>Datiprove!n19</v>
      </c>
      <c r="H60" t="str">
        <f>CONCATENATE("Datiprove!",Riferimenti!H60)</f>
        <v>Datiprove!as19</v>
      </c>
      <c r="I60" t="str">
        <f>CONCATENATE("Datiprove!",Riferimenti!I60)</f>
        <v>Datiprove!ar19</v>
      </c>
      <c r="J60" t="str">
        <f>CONCATENATE("Datiprove!",Riferimenti!J60)</f>
        <v>Datiprove!av19</v>
      </c>
      <c r="K60" s="30" t="str">
        <f>CONCATENATE("Carote!",Riferimenti!K60)</f>
        <v>Carote!t30</v>
      </c>
      <c r="L60" s="35" t="str">
        <f>CONCATENATE("nondistruttive!",Riferimenti!L60)</f>
        <v>nondistruttive!ai13</v>
      </c>
      <c r="M60" t="str">
        <f>CONCATENATE("Datiprove!",Riferimenti!M60)</f>
        <v>Datiprove!</v>
      </c>
      <c r="N60" s="30" t="str">
        <f>CONCATENATE("Carote!",Riferimenti!N60)</f>
        <v>Carote!</v>
      </c>
      <c r="O60" t="str">
        <f>CONCATENATE("Datiprove!",Riferimenti!O60)</f>
        <v>Datiprove!ab19</v>
      </c>
      <c r="P60" t="str">
        <f>CONCATENATE("Datiprove!",Riferimenti!P60)</f>
        <v>Datiprove!ac19</v>
      </c>
      <c r="Q60" t="str">
        <f>CONCATENATE("Datiprove!",Riferimenti!Q60)</f>
        <v>Datiprove!ad19</v>
      </c>
      <c r="R60" t="str">
        <f>CONCATENATE("Datiprove!",Riferimenti!W60)</f>
        <v>Datiprove!az19</v>
      </c>
    </row>
    <row r="61" spans="1:18" ht="12.75">
      <c r="A61" t="str">
        <f>CONCATENATE("Datiprove!",Riferimenti!A61)</f>
        <v>Datiprove!h20</v>
      </c>
      <c r="B61" t="str">
        <f>CONCATENATE("Datiprove!",Riferimenti!B61)</f>
        <v>Datiprove!f20</v>
      </c>
      <c r="C61" t="str">
        <f>CONCATENATE("Datiprove!",Riferimenti!C61)</f>
        <v>Datiprove!p20</v>
      </c>
      <c r="D61" t="str">
        <f>CONCATENATE("Datiprove!",Riferimenti!D61)</f>
        <v>Datiprove!q20</v>
      </c>
      <c r="E61" t="str">
        <f>CONCATENATE("Datiprove!",Riferimenti!E61)</f>
        <v>Datiprove!r20</v>
      </c>
      <c r="F61" t="str">
        <f>CONCATENATE("Datiprove!",Riferimenti!F61)</f>
        <v>Datiprove!o20</v>
      </c>
      <c r="G61" t="str">
        <f>CONCATENATE("Datiprove!",Riferimenti!G61)</f>
        <v>Datiprove!m20</v>
      </c>
      <c r="H61" t="str">
        <f>CONCATENATE("Datiprove!",Riferimenti!H61)</f>
        <v>Datiprove!as20</v>
      </c>
      <c r="I61" t="str">
        <f>CONCATENATE("Datiprove!",Riferimenti!I61)</f>
        <v>Datiprove!ar20</v>
      </c>
      <c r="J61" t="str">
        <f>CONCATENATE("Datiprove!",Riferimenti!J61)</f>
        <v>Datiprove!av20</v>
      </c>
      <c r="K61" s="30" t="str">
        <f>CONCATENATE("Carote!",Riferimenti!K61)</f>
        <v>Carote!u30</v>
      </c>
      <c r="L61" s="35" t="str">
        <f>CONCATENATE("nondistruttive!",Riferimenti!L61)</f>
        <v>nondistruttive!aj13</v>
      </c>
      <c r="M61" t="str">
        <f>CONCATENATE("Datiprove!",Riferimenti!M61)</f>
        <v>Datiprove!av20</v>
      </c>
      <c r="N61" s="30" t="str">
        <f>CONCATENATE("Carote!",Riferimenti!N61)</f>
        <v>Carote!u11</v>
      </c>
      <c r="O61" t="str">
        <f>CONCATENATE("Datiprove!",Riferimenti!O61)</f>
        <v>Datiprove!s20</v>
      </c>
      <c r="P61" t="str">
        <f>CONCATENATE("Datiprove!",Riferimenti!P61)</f>
        <v>Datiprove!t20</v>
      </c>
      <c r="Q61" t="str">
        <f>CONCATENATE("Datiprove!",Riferimenti!Q61)</f>
        <v>Datiprove!u20</v>
      </c>
      <c r="R61" t="str">
        <f>CONCATENATE("Datiprove!",Riferimenti!W61)</f>
        <v>Datiprove!ax20</v>
      </c>
    </row>
    <row r="62" spans="1:18" ht="12.75">
      <c r="A62" t="str">
        <f>CONCATENATE("Datiprove!",Riferimenti!A62)</f>
        <v>Datiprove!ai20</v>
      </c>
      <c r="B62" t="str">
        <f>CONCATENATE("Datiprove!",Riferimenti!B62)</f>
        <v>Datiprove!g20</v>
      </c>
      <c r="C62" t="str">
        <f>CONCATENATE("Datiprove!",Riferimenti!C62)</f>
        <v>Datiprove!y20</v>
      </c>
      <c r="D62" t="str">
        <f>CONCATENATE("Datiprove!",Riferimenti!D62)</f>
        <v>Datiprove!z20</v>
      </c>
      <c r="E62" t="str">
        <f>CONCATENATE("Datiprove!",Riferimenti!E62)</f>
        <v>Datiprove!aa20</v>
      </c>
      <c r="F62" t="str">
        <f>CONCATENATE("Datiprove!",Riferimenti!F62)</f>
        <v>Datiprove!o20</v>
      </c>
      <c r="G62" t="str">
        <f>CONCATENATE("Datiprove!",Riferimenti!G62)</f>
        <v>Datiprove!n20</v>
      </c>
      <c r="H62" t="str">
        <f>CONCATENATE("Datiprove!",Riferimenti!H62)</f>
        <v>Datiprove!as20</v>
      </c>
      <c r="I62" t="str">
        <f>CONCATENATE("Datiprove!",Riferimenti!I62)</f>
        <v>Datiprove!ar20</v>
      </c>
      <c r="J62" t="str">
        <f>CONCATENATE("Datiprove!",Riferimenti!J62)</f>
        <v>Datiprove!av20</v>
      </c>
      <c r="K62" s="30" t="str">
        <f>CONCATENATE("Carote!",Riferimenti!K62)</f>
        <v>Carote!u30</v>
      </c>
      <c r="L62" s="35" t="str">
        <f>CONCATENATE("nondistruttive!",Riferimenti!L62)</f>
        <v>nondistruttive!ak13</v>
      </c>
      <c r="M62" t="str">
        <f>CONCATENATE("Datiprove!",Riferimenti!M62)</f>
        <v>Datiprove!</v>
      </c>
      <c r="N62" s="30" t="str">
        <f>CONCATENATE("Carote!",Riferimenti!N62)</f>
        <v>Carote!</v>
      </c>
      <c r="O62" t="str">
        <f>CONCATENATE("Datiprove!",Riferimenti!O62)</f>
        <v>Datiprove!ab20</v>
      </c>
      <c r="P62" t="str">
        <f>CONCATENATE("Datiprove!",Riferimenti!P62)</f>
        <v>Datiprove!ac20</v>
      </c>
      <c r="Q62" t="str">
        <f>CONCATENATE("Datiprove!",Riferimenti!Q62)</f>
        <v>Datiprove!ad20</v>
      </c>
      <c r="R62" t="str">
        <f>CONCATENATE("Datiprove!",Riferimenti!W62)</f>
        <v>Datiprove!az20</v>
      </c>
    </row>
    <row r="63" spans="1:18" ht="12.75">
      <c r="A63" t="str">
        <f>CONCATENATE("Datiprove!",Riferimenti!A63)</f>
        <v>Datiprove!h21</v>
      </c>
      <c r="B63" t="str">
        <f>CONCATENATE("Datiprove!",Riferimenti!B63)</f>
        <v>Datiprove!f21</v>
      </c>
      <c r="C63" t="str">
        <f>CONCATENATE("Datiprove!",Riferimenti!C63)</f>
        <v>Datiprove!p21</v>
      </c>
      <c r="D63" t="str">
        <f>CONCATENATE("Datiprove!",Riferimenti!D63)</f>
        <v>Datiprove!q21</v>
      </c>
      <c r="E63" t="str">
        <f>CONCATENATE("Datiprove!",Riferimenti!E63)</f>
        <v>Datiprove!r21</v>
      </c>
      <c r="F63" t="str">
        <f>CONCATENATE("Datiprove!",Riferimenti!F63)</f>
        <v>Datiprove!o21</v>
      </c>
      <c r="G63" t="str">
        <f>CONCATENATE("Datiprove!",Riferimenti!G63)</f>
        <v>Datiprove!m21</v>
      </c>
      <c r="H63" t="str">
        <f>CONCATENATE("Datiprove!",Riferimenti!H63)</f>
        <v>Datiprove!as21</v>
      </c>
      <c r="I63" t="str">
        <f>CONCATENATE("Datiprove!",Riferimenti!I63)</f>
        <v>Datiprove!ar21</v>
      </c>
      <c r="J63" t="str">
        <f>CONCATENATE("Datiprove!",Riferimenti!J63)</f>
        <v>Datiprove!av21</v>
      </c>
      <c r="K63" s="30" t="str">
        <f>CONCATENATE("Carote!",Riferimenti!K63)</f>
        <v>Carote!v30</v>
      </c>
      <c r="L63" s="35" t="str">
        <f>CONCATENATE("nondistruttive!",Riferimenti!L63)</f>
        <v>nondistruttive!al13</v>
      </c>
      <c r="M63" t="str">
        <f>CONCATENATE("Datiprove!",Riferimenti!M63)</f>
        <v>Datiprove!av21</v>
      </c>
      <c r="N63" s="30" t="str">
        <f>CONCATENATE("Carote!",Riferimenti!N63)</f>
        <v>Carote!v11</v>
      </c>
      <c r="O63" t="str">
        <f>CONCATENATE("Datiprove!",Riferimenti!O63)</f>
        <v>Datiprove!s21</v>
      </c>
      <c r="P63" t="str">
        <f>CONCATENATE("Datiprove!",Riferimenti!P63)</f>
        <v>Datiprove!t21</v>
      </c>
      <c r="Q63" t="str">
        <f>CONCATENATE("Datiprove!",Riferimenti!Q63)</f>
        <v>Datiprove!u21</v>
      </c>
      <c r="R63" t="str">
        <f>CONCATENATE("Datiprove!",Riferimenti!W63)</f>
        <v>Datiprove!ax21</v>
      </c>
    </row>
    <row r="64" spans="1:18" ht="12.75">
      <c r="A64" t="str">
        <f>CONCATENATE("Datiprove!",Riferimenti!A64)</f>
        <v>Datiprove!ai21</v>
      </c>
      <c r="B64" t="str">
        <f>CONCATENATE("Datiprove!",Riferimenti!B64)</f>
        <v>Datiprove!g21</v>
      </c>
      <c r="C64" t="str">
        <f>CONCATENATE("Datiprove!",Riferimenti!C64)</f>
        <v>Datiprove!y21</v>
      </c>
      <c r="D64" t="str">
        <f>CONCATENATE("Datiprove!",Riferimenti!D64)</f>
        <v>Datiprove!z21</v>
      </c>
      <c r="E64" t="str">
        <f>CONCATENATE("Datiprove!",Riferimenti!E64)</f>
        <v>Datiprove!aa21</v>
      </c>
      <c r="F64" t="str">
        <f>CONCATENATE("Datiprove!",Riferimenti!F64)</f>
        <v>Datiprove!o21</v>
      </c>
      <c r="G64" t="str">
        <f>CONCATENATE("Datiprove!",Riferimenti!G64)</f>
        <v>Datiprove!n21</v>
      </c>
      <c r="H64" t="str">
        <f>CONCATENATE("Datiprove!",Riferimenti!H64)</f>
        <v>Datiprove!as21</v>
      </c>
      <c r="I64" t="str">
        <f>CONCATENATE("Datiprove!",Riferimenti!I64)</f>
        <v>Datiprove!ar21</v>
      </c>
      <c r="J64" t="str">
        <f>CONCATENATE("Datiprove!",Riferimenti!J64)</f>
        <v>Datiprove!av21</v>
      </c>
      <c r="K64" s="30" t="str">
        <f>CONCATENATE("Carote!",Riferimenti!K64)</f>
        <v>Carote!v30</v>
      </c>
      <c r="L64" s="35" t="str">
        <f>CONCATENATE("nondistruttive!",Riferimenti!L64)</f>
        <v>nondistruttive!am13</v>
      </c>
      <c r="M64" t="str">
        <f>CONCATENATE("Datiprove!",Riferimenti!M64)</f>
        <v>Datiprove!</v>
      </c>
      <c r="N64" s="30" t="str">
        <f>CONCATENATE("Carote!",Riferimenti!N64)</f>
        <v>Carote!</v>
      </c>
      <c r="O64" t="str">
        <f>CONCATENATE("Datiprove!",Riferimenti!O64)</f>
        <v>Datiprove!ab21</v>
      </c>
      <c r="P64" t="str">
        <f>CONCATENATE("Datiprove!",Riferimenti!P64)</f>
        <v>Datiprove!ac21</v>
      </c>
      <c r="Q64" t="str">
        <f>CONCATENATE("Datiprove!",Riferimenti!Q64)</f>
        <v>Datiprove!ad21</v>
      </c>
      <c r="R64" t="str">
        <f>CONCATENATE("Datiprove!",Riferimenti!W64)</f>
        <v>Datiprove!az21</v>
      </c>
    </row>
    <row r="65" spans="1:18" ht="12.75">
      <c r="A65" t="str">
        <f>CONCATENATE("Datiprove!",Riferimenti!A65)</f>
        <v>Datiprove!h22</v>
      </c>
      <c r="B65" t="str">
        <f>CONCATENATE("Datiprove!",Riferimenti!B65)</f>
        <v>Datiprove!f22</v>
      </c>
      <c r="C65" t="str">
        <f>CONCATENATE("Datiprove!",Riferimenti!C65)</f>
        <v>Datiprove!p22</v>
      </c>
      <c r="D65" t="str">
        <f>CONCATENATE("Datiprove!",Riferimenti!D65)</f>
        <v>Datiprove!q22</v>
      </c>
      <c r="E65" t="str">
        <f>CONCATENATE("Datiprove!",Riferimenti!E65)</f>
        <v>Datiprove!r22</v>
      </c>
      <c r="F65" t="str">
        <f>CONCATENATE("Datiprove!",Riferimenti!F65)</f>
        <v>Datiprove!o22</v>
      </c>
      <c r="G65" t="str">
        <f>CONCATENATE("Datiprove!",Riferimenti!G65)</f>
        <v>Datiprove!m22</v>
      </c>
      <c r="H65" t="str">
        <f>CONCATENATE("Datiprove!",Riferimenti!H65)</f>
        <v>Datiprove!as22</v>
      </c>
      <c r="I65" t="str">
        <f>CONCATENATE("Datiprove!",Riferimenti!I65)</f>
        <v>Datiprove!ar22</v>
      </c>
      <c r="J65" t="str">
        <f>CONCATENATE("Datiprove!",Riferimenti!J65)</f>
        <v>Datiprove!av22</v>
      </c>
      <c r="K65" s="30" t="str">
        <f>CONCATENATE("Carote!",Riferimenti!K65)</f>
        <v>Carote!w30</v>
      </c>
      <c r="L65" s="35" t="str">
        <f>CONCATENATE("nondistruttive!",Riferimenti!L65)</f>
        <v>nondistruttive!an13</v>
      </c>
      <c r="M65" t="str">
        <f>CONCATENATE("Datiprove!",Riferimenti!M65)</f>
        <v>Datiprove!av22</v>
      </c>
      <c r="N65" s="30" t="str">
        <f>CONCATENATE("Carote!",Riferimenti!N65)</f>
        <v>Carote!w11</v>
      </c>
      <c r="O65" t="str">
        <f>CONCATENATE("Datiprove!",Riferimenti!O65)</f>
        <v>Datiprove!s22</v>
      </c>
      <c r="P65" t="str">
        <f>CONCATENATE("Datiprove!",Riferimenti!P65)</f>
        <v>Datiprove!t22</v>
      </c>
      <c r="Q65" t="str">
        <f>CONCATENATE("Datiprove!",Riferimenti!Q65)</f>
        <v>Datiprove!u22</v>
      </c>
      <c r="R65" t="str">
        <f>CONCATENATE("Datiprove!",Riferimenti!W65)</f>
        <v>Datiprove!ax22</v>
      </c>
    </row>
    <row r="66" spans="1:18" ht="12.75">
      <c r="A66" t="str">
        <f>CONCATENATE("Datiprove!",Riferimenti!A66)</f>
        <v>Datiprove!ai22</v>
      </c>
      <c r="B66" t="str">
        <f>CONCATENATE("Datiprove!",Riferimenti!B66)</f>
        <v>Datiprove!g22</v>
      </c>
      <c r="C66" t="str">
        <f>CONCATENATE("Datiprove!",Riferimenti!C66)</f>
        <v>Datiprove!y22</v>
      </c>
      <c r="D66" t="str">
        <f>CONCATENATE("Datiprove!",Riferimenti!D66)</f>
        <v>Datiprove!z22</v>
      </c>
      <c r="E66" t="str">
        <f>CONCATENATE("Datiprove!",Riferimenti!E66)</f>
        <v>Datiprove!aa22</v>
      </c>
      <c r="F66" t="str">
        <f>CONCATENATE("Datiprove!",Riferimenti!F66)</f>
        <v>Datiprove!o22</v>
      </c>
      <c r="G66" t="str">
        <f>CONCATENATE("Datiprove!",Riferimenti!G66)</f>
        <v>Datiprove!n22</v>
      </c>
      <c r="H66" t="str">
        <f>CONCATENATE("Datiprove!",Riferimenti!H66)</f>
        <v>Datiprove!as22</v>
      </c>
      <c r="I66" t="str">
        <f>CONCATENATE("Datiprove!",Riferimenti!I66)</f>
        <v>Datiprove!ar22</v>
      </c>
      <c r="J66" t="str">
        <f>CONCATENATE("Datiprove!",Riferimenti!J66)</f>
        <v>Datiprove!av22</v>
      </c>
      <c r="K66" s="30" t="str">
        <f>CONCATENATE("Carote!",Riferimenti!K66)</f>
        <v>Carote!w30</v>
      </c>
      <c r="L66" s="35" t="str">
        <f>CONCATENATE("nondistruttive!",Riferimenti!L66)</f>
        <v>nondistruttive!ao13</v>
      </c>
      <c r="M66" t="str">
        <f>CONCATENATE("Datiprove!",Riferimenti!M66)</f>
        <v>Datiprove!</v>
      </c>
      <c r="N66" s="30" t="str">
        <f>CONCATENATE("Carote!",Riferimenti!N66)</f>
        <v>Carote!</v>
      </c>
      <c r="O66" t="str">
        <f>CONCATENATE("Datiprove!",Riferimenti!O66)</f>
        <v>Datiprove!ab22</v>
      </c>
      <c r="P66" t="str">
        <f>CONCATENATE("Datiprove!",Riferimenti!P66)</f>
        <v>Datiprove!ac22</v>
      </c>
      <c r="Q66" t="str">
        <f>CONCATENATE("Datiprove!",Riferimenti!Q66)</f>
        <v>Datiprove!ad22</v>
      </c>
      <c r="R66" t="str">
        <f>CONCATENATE("Datiprove!",Riferimenti!W66)</f>
        <v>Datiprove!az22</v>
      </c>
    </row>
    <row r="67" spans="1:18" ht="12.75">
      <c r="A67" t="str">
        <f>CONCATENATE("Datiprove!",Riferimenti!A67)</f>
        <v>Datiprove!h23</v>
      </c>
      <c r="B67" t="str">
        <f>CONCATENATE("Datiprove!",Riferimenti!B67)</f>
        <v>Datiprove!f23</v>
      </c>
      <c r="C67" t="str">
        <f>CONCATENATE("Datiprove!",Riferimenti!C67)</f>
        <v>Datiprove!p23</v>
      </c>
      <c r="D67" t="str">
        <f>CONCATENATE("Datiprove!",Riferimenti!D67)</f>
        <v>Datiprove!q23</v>
      </c>
      <c r="E67" t="str">
        <f>CONCATENATE("Datiprove!",Riferimenti!E67)</f>
        <v>Datiprove!r23</v>
      </c>
      <c r="F67" t="str">
        <f>CONCATENATE("Datiprove!",Riferimenti!F67)</f>
        <v>Datiprove!o23</v>
      </c>
      <c r="G67" t="str">
        <f>CONCATENATE("Datiprove!",Riferimenti!G67)</f>
        <v>Datiprove!m23</v>
      </c>
      <c r="H67" t="str">
        <f>CONCATENATE("Datiprove!",Riferimenti!H67)</f>
        <v>Datiprove!as23</v>
      </c>
      <c r="I67" t="str">
        <f>CONCATENATE("Datiprove!",Riferimenti!I67)</f>
        <v>Datiprove!ar23</v>
      </c>
      <c r="J67" t="str">
        <f>CONCATENATE("Datiprove!",Riferimenti!J67)</f>
        <v>Datiprove!av23</v>
      </c>
      <c r="K67" s="30" t="str">
        <f>CONCATENATE("Carote!",Riferimenti!K67)</f>
        <v>Carote!x30</v>
      </c>
      <c r="L67" s="35" t="str">
        <f>CONCATENATE("nondistruttive!",Riferimenti!L67)</f>
        <v>nondistruttive!ap13</v>
      </c>
      <c r="M67" t="str">
        <f>CONCATENATE("Datiprove!",Riferimenti!M67)</f>
        <v>Datiprove!av23</v>
      </c>
      <c r="N67" s="30" t="str">
        <f>CONCATENATE("Carote!",Riferimenti!N67)</f>
        <v>Carote!x11</v>
      </c>
      <c r="O67" t="str">
        <f>CONCATENATE("Datiprove!",Riferimenti!O67)</f>
        <v>Datiprove!s23</v>
      </c>
      <c r="P67" t="str">
        <f>CONCATENATE("Datiprove!",Riferimenti!P67)</f>
        <v>Datiprove!t23</v>
      </c>
      <c r="Q67" t="str">
        <f>CONCATENATE("Datiprove!",Riferimenti!Q67)</f>
        <v>Datiprove!u23</v>
      </c>
      <c r="R67" t="str">
        <f>CONCATENATE("Datiprove!",Riferimenti!W67)</f>
        <v>Datiprove!ax23</v>
      </c>
    </row>
    <row r="68" spans="1:18" ht="12.75">
      <c r="A68" t="str">
        <f>CONCATENATE("Datiprove!",Riferimenti!A68)</f>
        <v>Datiprove!ai23</v>
      </c>
      <c r="B68" t="str">
        <f>CONCATENATE("Datiprove!",Riferimenti!B68)</f>
        <v>Datiprove!g23</v>
      </c>
      <c r="C68" t="str">
        <f>CONCATENATE("Datiprove!",Riferimenti!C68)</f>
        <v>Datiprove!y23</v>
      </c>
      <c r="D68" t="str">
        <f>CONCATENATE("Datiprove!",Riferimenti!D68)</f>
        <v>Datiprove!z23</v>
      </c>
      <c r="E68" t="str">
        <f>CONCATENATE("Datiprove!",Riferimenti!E68)</f>
        <v>Datiprove!aa23</v>
      </c>
      <c r="F68" t="str">
        <f>CONCATENATE("Datiprove!",Riferimenti!F68)</f>
        <v>Datiprove!o23</v>
      </c>
      <c r="G68" t="str">
        <f>CONCATENATE("Datiprove!",Riferimenti!G68)</f>
        <v>Datiprove!n23</v>
      </c>
      <c r="H68" t="str">
        <f>CONCATENATE("Datiprove!",Riferimenti!H68)</f>
        <v>Datiprove!as23</v>
      </c>
      <c r="I68" t="str">
        <f>CONCATENATE("Datiprove!",Riferimenti!I68)</f>
        <v>Datiprove!ar23</v>
      </c>
      <c r="J68" t="str">
        <f>CONCATENATE("Datiprove!",Riferimenti!J68)</f>
        <v>Datiprove!av23</v>
      </c>
      <c r="K68" s="30" t="str">
        <f>CONCATENATE("Carote!",Riferimenti!K68)</f>
        <v>Carote!x30</v>
      </c>
      <c r="L68" s="35" t="str">
        <f>CONCATENATE("nondistruttive!",Riferimenti!L68)</f>
        <v>nondistruttive!aq13</v>
      </c>
      <c r="M68" t="str">
        <f>CONCATENATE("Datiprove!",Riferimenti!M68)</f>
        <v>Datiprove!</v>
      </c>
      <c r="N68" s="30" t="str">
        <f>CONCATENATE("Carote!",Riferimenti!N68)</f>
        <v>Carote!</v>
      </c>
      <c r="O68" t="str">
        <f>CONCATENATE("Datiprove!",Riferimenti!O68)</f>
        <v>Datiprove!ab23</v>
      </c>
      <c r="P68" t="str">
        <f>CONCATENATE("Datiprove!",Riferimenti!P68)</f>
        <v>Datiprove!ac23</v>
      </c>
      <c r="Q68" t="str">
        <f>CONCATENATE("Datiprove!",Riferimenti!Q68)</f>
        <v>Datiprove!ad23</v>
      </c>
      <c r="R68" t="str">
        <f>CONCATENATE("Datiprove!",Riferimenti!W68)</f>
        <v>Datiprove!az23</v>
      </c>
    </row>
    <row r="69" spans="1:18" ht="12.75">
      <c r="A69" t="str">
        <f>CONCATENATE("Datiprove!",Riferimenti!A69)</f>
        <v>Datiprove!h24</v>
      </c>
      <c r="B69" t="str">
        <f>CONCATENATE("Datiprove!",Riferimenti!B69)</f>
        <v>Datiprove!f24</v>
      </c>
      <c r="C69" t="str">
        <f>CONCATENATE("Datiprove!",Riferimenti!C69)</f>
        <v>Datiprove!p24</v>
      </c>
      <c r="D69" t="str">
        <f>CONCATENATE("Datiprove!",Riferimenti!D69)</f>
        <v>Datiprove!q24</v>
      </c>
      <c r="E69" t="str">
        <f>CONCATENATE("Datiprove!",Riferimenti!E69)</f>
        <v>Datiprove!r24</v>
      </c>
      <c r="F69" t="str">
        <f>CONCATENATE("Datiprove!",Riferimenti!F69)</f>
        <v>Datiprove!o24</v>
      </c>
      <c r="G69" t="str">
        <f>CONCATENATE("Datiprove!",Riferimenti!G69)</f>
        <v>Datiprove!m24</v>
      </c>
      <c r="H69" t="str">
        <f>CONCATENATE("Datiprove!",Riferimenti!H69)</f>
        <v>Datiprove!as24</v>
      </c>
      <c r="I69" t="str">
        <f>CONCATENATE("Datiprove!",Riferimenti!I69)</f>
        <v>Datiprove!ar24</v>
      </c>
      <c r="J69" t="str">
        <f>CONCATENATE("Datiprove!",Riferimenti!J69)</f>
        <v>Datiprove!av24</v>
      </c>
      <c r="K69" s="30" t="str">
        <f>CONCATENATE("Carote!",Riferimenti!K69)</f>
        <v>Carote!y30</v>
      </c>
      <c r="L69" s="35" t="str">
        <f>CONCATENATE("nondistruttive!",Riferimenti!L69)</f>
        <v>nondistruttive!ar13</v>
      </c>
      <c r="M69" t="str">
        <f>CONCATENATE("Datiprove!",Riferimenti!M69)</f>
        <v>Datiprove!av24</v>
      </c>
      <c r="N69" s="30" t="str">
        <f>CONCATENATE("Carote!",Riferimenti!N69)</f>
        <v>Carote!y11</v>
      </c>
      <c r="O69" t="str">
        <f>CONCATENATE("Datiprove!",Riferimenti!O69)</f>
        <v>Datiprove!s24</v>
      </c>
      <c r="P69" t="str">
        <f>CONCATENATE("Datiprove!",Riferimenti!P69)</f>
        <v>Datiprove!t24</v>
      </c>
      <c r="Q69" t="str">
        <f>CONCATENATE("Datiprove!",Riferimenti!Q69)</f>
        <v>Datiprove!u24</v>
      </c>
      <c r="R69" t="str">
        <f>CONCATENATE("Datiprove!",Riferimenti!W69)</f>
        <v>Datiprove!ax24</v>
      </c>
    </row>
    <row r="70" spans="1:18" ht="12.75">
      <c r="A70" t="str">
        <f>CONCATENATE("Datiprove!",Riferimenti!A70)</f>
        <v>Datiprove!ai24</v>
      </c>
      <c r="B70" t="str">
        <f>CONCATENATE("Datiprove!",Riferimenti!B70)</f>
        <v>Datiprove!g24</v>
      </c>
      <c r="C70" t="str">
        <f>CONCATENATE("Datiprove!",Riferimenti!C70)</f>
        <v>Datiprove!y24</v>
      </c>
      <c r="D70" t="str">
        <f>CONCATENATE("Datiprove!",Riferimenti!D70)</f>
        <v>Datiprove!z24</v>
      </c>
      <c r="E70" t="str">
        <f>CONCATENATE("Datiprove!",Riferimenti!E70)</f>
        <v>Datiprove!aa24</v>
      </c>
      <c r="F70" t="str">
        <f>CONCATENATE("Datiprove!",Riferimenti!F70)</f>
        <v>Datiprove!o24</v>
      </c>
      <c r="G70" t="str">
        <f>CONCATENATE("Datiprove!",Riferimenti!G70)</f>
        <v>Datiprove!n24</v>
      </c>
      <c r="H70" t="str">
        <f>CONCATENATE("Datiprove!",Riferimenti!H70)</f>
        <v>Datiprove!as24</v>
      </c>
      <c r="I70" t="str">
        <f>CONCATENATE("Datiprove!",Riferimenti!I70)</f>
        <v>Datiprove!ar24</v>
      </c>
      <c r="J70" t="str">
        <f>CONCATENATE("Datiprove!",Riferimenti!J70)</f>
        <v>Datiprove!av24</v>
      </c>
      <c r="K70" s="30" t="str">
        <f>CONCATENATE("Carote!",Riferimenti!K70)</f>
        <v>Carote!y30</v>
      </c>
      <c r="L70" s="35" t="str">
        <f>CONCATENATE("nondistruttive!",Riferimenti!L70)</f>
        <v>nondistruttive!as13</v>
      </c>
      <c r="M70" t="str">
        <f>CONCATENATE("Datiprove!",Riferimenti!M70)</f>
        <v>Datiprove!</v>
      </c>
      <c r="N70" s="30" t="str">
        <f>CONCATENATE("Carote!",Riferimenti!N70)</f>
        <v>Carote!</v>
      </c>
      <c r="O70" t="str">
        <f>CONCATENATE("Datiprove!",Riferimenti!O70)</f>
        <v>Datiprove!ab24</v>
      </c>
      <c r="P70" t="str">
        <f>CONCATENATE("Datiprove!",Riferimenti!P70)</f>
        <v>Datiprove!ac24</v>
      </c>
      <c r="Q70" t="str">
        <f>CONCATENATE("Datiprove!",Riferimenti!Q70)</f>
        <v>Datiprove!ad24</v>
      </c>
      <c r="R70" t="str">
        <f>CONCATENATE("Datiprove!",Riferimenti!W70)</f>
        <v>Datiprove!az24</v>
      </c>
    </row>
    <row r="71" spans="1:18" ht="12.75">
      <c r="A71" t="str">
        <f>CONCATENATE("Datiprove!",Riferimenti!A71)</f>
        <v>Datiprove!h25</v>
      </c>
      <c r="B71" t="str">
        <f>CONCATENATE("Datiprove!",Riferimenti!B71)</f>
        <v>Datiprove!f25</v>
      </c>
      <c r="C71" t="str">
        <f>CONCATENATE("Datiprove!",Riferimenti!C71)</f>
        <v>Datiprove!p25</v>
      </c>
      <c r="D71" t="str">
        <f>CONCATENATE("Datiprove!",Riferimenti!D71)</f>
        <v>Datiprove!q25</v>
      </c>
      <c r="E71" t="str">
        <f>CONCATENATE("Datiprove!",Riferimenti!E71)</f>
        <v>Datiprove!r25</v>
      </c>
      <c r="F71" t="str">
        <f>CONCATENATE("Datiprove!",Riferimenti!F71)</f>
        <v>Datiprove!o25</v>
      </c>
      <c r="G71" t="str">
        <f>CONCATENATE("Datiprove!",Riferimenti!G71)</f>
        <v>Datiprove!m25</v>
      </c>
      <c r="H71" t="str">
        <f>CONCATENATE("Datiprove!",Riferimenti!H71)</f>
        <v>Datiprove!as25</v>
      </c>
      <c r="I71" t="str">
        <f>CONCATENATE("Datiprove!",Riferimenti!I71)</f>
        <v>Datiprove!ar25</v>
      </c>
      <c r="J71" t="str">
        <f>CONCATENATE("Datiprove!",Riferimenti!J71)</f>
        <v>Datiprove!av25</v>
      </c>
      <c r="K71" s="30" t="str">
        <f>CONCATENATE("Carote!",Riferimenti!K71)</f>
        <v>Carote!z30</v>
      </c>
      <c r="L71" s="35" t="str">
        <f>CONCATENATE("nondistruttive!",Riferimenti!L71)</f>
        <v>nondistruttive!at13</v>
      </c>
      <c r="M71" t="str">
        <f>CONCATENATE("Datiprove!",Riferimenti!M71)</f>
        <v>Datiprove!av25</v>
      </c>
      <c r="N71" s="30" t="str">
        <f>CONCATENATE("Carote!",Riferimenti!N71)</f>
        <v>Carote!z11</v>
      </c>
      <c r="O71" t="str">
        <f>CONCATENATE("Datiprove!",Riferimenti!O71)</f>
        <v>Datiprove!s25</v>
      </c>
      <c r="P71" t="str">
        <f>CONCATENATE("Datiprove!",Riferimenti!P71)</f>
        <v>Datiprove!t25</v>
      </c>
      <c r="Q71" t="str">
        <f>CONCATENATE("Datiprove!",Riferimenti!Q71)</f>
        <v>Datiprove!u25</v>
      </c>
      <c r="R71" t="str">
        <f>CONCATENATE("Datiprove!",Riferimenti!W71)</f>
        <v>Datiprove!ax25</v>
      </c>
    </row>
    <row r="72" spans="1:18" ht="12.75">
      <c r="A72" t="str">
        <f>CONCATENATE("Datiprove!",Riferimenti!A72)</f>
        <v>Datiprove!ai25</v>
      </c>
      <c r="B72" t="str">
        <f>CONCATENATE("Datiprove!",Riferimenti!B72)</f>
        <v>Datiprove!g25</v>
      </c>
      <c r="C72" t="str">
        <f>CONCATENATE("Datiprove!",Riferimenti!C72)</f>
        <v>Datiprove!y25</v>
      </c>
      <c r="D72" t="str">
        <f>CONCATENATE("Datiprove!",Riferimenti!D72)</f>
        <v>Datiprove!z25</v>
      </c>
      <c r="E72" t="str">
        <f>CONCATENATE("Datiprove!",Riferimenti!E72)</f>
        <v>Datiprove!aa25</v>
      </c>
      <c r="F72" t="str">
        <f>CONCATENATE("Datiprove!",Riferimenti!F72)</f>
        <v>Datiprove!o25</v>
      </c>
      <c r="G72" t="str">
        <f>CONCATENATE("Datiprove!",Riferimenti!G72)</f>
        <v>Datiprove!n25</v>
      </c>
      <c r="H72" t="str">
        <f>CONCATENATE("Datiprove!",Riferimenti!H72)</f>
        <v>Datiprove!as25</v>
      </c>
      <c r="I72" t="str">
        <f>CONCATENATE("Datiprove!",Riferimenti!I72)</f>
        <v>Datiprove!ar25</v>
      </c>
      <c r="J72" t="str">
        <f>CONCATENATE("Datiprove!",Riferimenti!J72)</f>
        <v>Datiprove!av25</v>
      </c>
      <c r="K72" s="30" t="str">
        <f>CONCATENATE("Carote!",Riferimenti!K72)</f>
        <v>Carote!z30</v>
      </c>
      <c r="L72" s="35" t="str">
        <f>CONCATENATE("nondistruttive!",Riferimenti!L72)</f>
        <v>nondistruttive!au13</v>
      </c>
      <c r="M72" t="str">
        <f>CONCATENATE("Datiprove!",Riferimenti!M72)</f>
        <v>Datiprove!</v>
      </c>
      <c r="N72" s="30" t="str">
        <f>CONCATENATE("Carote!",Riferimenti!N72)</f>
        <v>Carote!</v>
      </c>
      <c r="O72" t="str">
        <f>CONCATENATE("Datiprove!",Riferimenti!O72)</f>
        <v>Datiprove!ab25</v>
      </c>
      <c r="P72" t="str">
        <f>CONCATENATE("Datiprove!",Riferimenti!P72)</f>
        <v>Datiprove!ac25</v>
      </c>
      <c r="Q72" t="str">
        <f>CONCATENATE("Datiprove!",Riferimenti!Q72)</f>
        <v>Datiprove!ad25</v>
      </c>
      <c r="R72" t="str">
        <f>CONCATENATE("Datiprove!",Riferimenti!W72)</f>
        <v>Datiprove!az25</v>
      </c>
    </row>
    <row r="73" spans="1:18" ht="12.75">
      <c r="A73" t="str">
        <f>CONCATENATE("Datiprove!",Riferimenti!A73)</f>
        <v>Datiprove!h26</v>
      </c>
      <c r="B73" t="str">
        <f>CONCATENATE("Datiprove!",Riferimenti!B73)</f>
        <v>Datiprove!f26</v>
      </c>
      <c r="C73" t="str">
        <f>CONCATENATE("Datiprove!",Riferimenti!C73)</f>
        <v>Datiprove!p26</v>
      </c>
      <c r="D73" t="str">
        <f>CONCATENATE("Datiprove!",Riferimenti!D73)</f>
        <v>Datiprove!q26</v>
      </c>
      <c r="E73" t="str">
        <f>CONCATENATE("Datiprove!",Riferimenti!E73)</f>
        <v>Datiprove!r26</v>
      </c>
      <c r="F73" t="str">
        <f>CONCATENATE("Datiprove!",Riferimenti!F73)</f>
        <v>Datiprove!o26</v>
      </c>
      <c r="G73" t="str">
        <f>CONCATENATE("Datiprove!",Riferimenti!G73)</f>
        <v>Datiprove!m26</v>
      </c>
      <c r="H73" t="str">
        <f>CONCATENATE("Datiprove!",Riferimenti!H73)</f>
        <v>Datiprove!as26</v>
      </c>
      <c r="I73" t="str">
        <f>CONCATENATE("Datiprove!",Riferimenti!I73)</f>
        <v>Datiprove!ar26</v>
      </c>
      <c r="J73" t="str">
        <f>CONCATENATE("Datiprove!",Riferimenti!J73)</f>
        <v>Datiprove!av26</v>
      </c>
      <c r="K73" s="30" t="str">
        <f>CONCATENATE("Carote!",Riferimenti!K73)</f>
        <v>Carote!aa30</v>
      </c>
      <c r="L73" s="35" t="str">
        <f>CONCATENATE("nondistruttive!",Riferimenti!L73)</f>
        <v>nondistruttive!av13</v>
      </c>
      <c r="M73" t="str">
        <f>CONCATENATE("Datiprove!",Riferimenti!M73)</f>
        <v>Datiprove!av26</v>
      </c>
      <c r="N73" s="30" t="str">
        <f>CONCATENATE("Carote!",Riferimenti!N73)</f>
        <v>Carote!aa11</v>
      </c>
      <c r="O73" t="str">
        <f>CONCATENATE("Datiprove!",Riferimenti!O73)</f>
        <v>Datiprove!s26</v>
      </c>
      <c r="P73" t="str">
        <f>CONCATENATE("Datiprove!",Riferimenti!P73)</f>
        <v>Datiprove!t26</v>
      </c>
      <c r="Q73" t="str">
        <f>CONCATENATE("Datiprove!",Riferimenti!Q73)</f>
        <v>Datiprove!u26</v>
      </c>
      <c r="R73" t="str">
        <f>CONCATENATE("Datiprove!",Riferimenti!W73)</f>
        <v>Datiprove!ax26</v>
      </c>
    </row>
    <row r="74" spans="1:18" ht="12.75">
      <c r="A74" t="str">
        <f>CONCATENATE("Datiprove!",Riferimenti!A74)</f>
        <v>Datiprove!ai26</v>
      </c>
      <c r="B74" t="str">
        <f>CONCATENATE("Datiprove!",Riferimenti!B74)</f>
        <v>Datiprove!g26</v>
      </c>
      <c r="C74" t="str">
        <f>CONCATENATE("Datiprove!",Riferimenti!C74)</f>
        <v>Datiprove!y26</v>
      </c>
      <c r="D74" t="str">
        <f>CONCATENATE("Datiprove!",Riferimenti!D74)</f>
        <v>Datiprove!z26</v>
      </c>
      <c r="E74" t="str">
        <f>CONCATENATE("Datiprove!",Riferimenti!E74)</f>
        <v>Datiprove!aa26</v>
      </c>
      <c r="F74" t="str">
        <f>CONCATENATE("Datiprove!",Riferimenti!F74)</f>
        <v>Datiprove!o26</v>
      </c>
      <c r="G74" t="str">
        <f>CONCATENATE("Datiprove!",Riferimenti!G74)</f>
        <v>Datiprove!n26</v>
      </c>
      <c r="H74" t="str">
        <f>CONCATENATE("Datiprove!",Riferimenti!H74)</f>
        <v>Datiprove!as26</v>
      </c>
      <c r="I74" t="str">
        <f>CONCATENATE("Datiprove!",Riferimenti!I74)</f>
        <v>Datiprove!ar26</v>
      </c>
      <c r="J74" t="str">
        <f>CONCATENATE("Datiprove!",Riferimenti!J74)</f>
        <v>Datiprove!av26</v>
      </c>
      <c r="K74" s="30" t="str">
        <f>CONCATENATE("Carote!",Riferimenti!K74)</f>
        <v>Carote!aa30</v>
      </c>
      <c r="L74" s="35" t="str">
        <f>CONCATENATE("nondistruttive!",Riferimenti!L74)</f>
        <v>nondistruttive!aw13</v>
      </c>
      <c r="M74" t="str">
        <f>CONCATENATE("Datiprove!",Riferimenti!M74)</f>
        <v>Datiprove!</v>
      </c>
      <c r="N74" s="30" t="str">
        <f>CONCATENATE("Carote!",Riferimenti!N74)</f>
        <v>Carote!</v>
      </c>
      <c r="O74" t="str">
        <f>CONCATENATE("Datiprove!",Riferimenti!O74)</f>
        <v>Datiprove!ab26</v>
      </c>
      <c r="P74" t="str">
        <f>CONCATENATE("Datiprove!",Riferimenti!P74)</f>
        <v>Datiprove!ac26</v>
      </c>
      <c r="Q74" t="str">
        <f>CONCATENATE("Datiprove!",Riferimenti!Q74)</f>
        <v>Datiprove!ad26</v>
      </c>
      <c r="R74" t="str">
        <f>CONCATENATE("Datiprove!",Riferimenti!W74)</f>
        <v>Datiprove!az26</v>
      </c>
    </row>
    <row r="75" ht="12.75">
      <c r="L75" s="35"/>
    </row>
    <row r="76" ht="12.75">
      <c r="L76" s="35"/>
    </row>
    <row r="77" spans="4:12" ht="12.75">
      <c r="D77" s="31" t="s">
        <v>154</v>
      </c>
      <c r="E77" s="32"/>
      <c r="F77" s="32"/>
      <c r="L77" s="35"/>
    </row>
    <row r="78" ht="12.75">
      <c r="L78" s="35"/>
    </row>
    <row r="79" spans="1:44" ht="12.75">
      <c r="A79" t="str">
        <f>CONCATENATE("Datiprove!",Riferimenti!A79)</f>
        <v>Datiprove!f5</v>
      </c>
      <c r="B79" t="str">
        <f>CONCATENATE("Datiprove!",Riferimenti!B79)</f>
        <v>Datiprove!g5</v>
      </c>
      <c r="C79" t="str">
        <f>CONCATENATE("Datiprove!",Riferimenti!C79)</f>
        <v>Datiprove!f6</v>
      </c>
      <c r="D79" t="str">
        <f>CONCATENATE("Datiprove!",Riferimenti!D79)</f>
        <v>Datiprove!g6</v>
      </c>
      <c r="E79" t="str">
        <f>CONCATENATE("Datiprove!",Riferimenti!E79)</f>
        <v>Datiprove!f7</v>
      </c>
      <c r="F79" t="str">
        <f>CONCATENATE("Datiprove!",Riferimenti!F79)</f>
        <v>Datiprove!g7</v>
      </c>
      <c r="G79" t="str">
        <f>CONCATENATE("Datiprove!",Riferimenti!G79)</f>
        <v>Datiprove!f8</v>
      </c>
      <c r="H79" t="str">
        <f>CONCATENATE("Datiprove!",Riferimenti!H79)</f>
        <v>Datiprove!g8</v>
      </c>
      <c r="I79" t="str">
        <f>CONCATENATE("Datiprove!",Riferimenti!I79)</f>
        <v>Datiprove!f9</v>
      </c>
      <c r="J79" t="str">
        <f>CONCATENATE("Datiprove!",Riferimenti!J79)</f>
        <v>Datiprove!g9</v>
      </c>
      <c r="K79" t="str">
        <f>CONCATENATE("Datiprove!",Riferimenti!K79)</f>
        <v>Datiprove!f10</v>
      </c>
      <c r="L79" t="str">
        <f>CONCATENATE("Datiprove!",Riferimenti!L79)</f>
        <v>Datiprove!g10</v>
      </c>
      <c r="M79" t="str">
        <f>CONCATENATE("Datiprove!",Riferimenti!M79)</f>
        <v>Datiprove!f11</v>
      </c>
      <c r="N79" t="str">
        <f>CONCATENATE("Datiprove!",Riferimenti!N79)</f>
        <v>Datiprove!g11</v>
      </c>
      <c r="O79" t="str">
        <f>CONCATENATE("Datiprove!",Riferimenti!O79)</f>
        <v>Datiprove!f12</v>
      </c>
      <c r="P79" t="str">
        <f>CONCATENATE("Datiprove!",Riferimenti!P79)</f>
        <v>Datiprove!g12</v>
      </c>
      <c r="Q79" t="str">
        <f>CONCATENATE("Datiprove!",Riferimenti!Q79)</f>
        <v>Datiprove!f13</v>
      </c>
      <c r="R79" t="str">
        <f>CONCATENATE("Datiprove!",Riferimenti!R79)</f>
        <v>Datiprove!g13</v>
      </c>
      <c r="S79" t="str">
        <f>CONCATENATE("Datiprove!",Riferimenti!S79)</f>
        <v>Datiprove!f14</v>
      </c>
      <c r="T79" t="str">
        <f>CONCATENATE("Datiprove!",Riferimenti!T79)</f>
        <v>Datiprove!g14</v>
      </c>
      <c r="U79" t="str">
        <f>CONCATENATE("Datiprove!",Riferimenti!U79)</f>
        <v>Datiprove!f15</v>
      </c>
      <c r="V79" t="str">
        <f>CONCATENATE("Datiprove!",Riferimenti!V79)</f>
        <v>Datiprove!g15</v>
      </c>
      <c r="W79" t="str">
        <f>CONCATENATE("Datiprove!",Riferimenti!W79)</f>
        <v>Datiprove!f16</v>
      </c>
      <c r="X79" t="str">
        <f>CONCATENATE("Datiprove!",Riferimenti!X79)</f>
        <v>Datiprove!g16</v>
      </c>
      <c r="Y79" t="str">
        <f>CONCATENATE("Datiprove!",Riferimenti!Y79)</f>
        <v>Datiprove!f17</v>
      </c>
      <c r="Z79" t="str">
        <f>CONCATENATE("Datiprove!",Riferimenti!Z79)</f>
        <v>Datiprove!g17</v>
      </c>
      <c r="AA79" t="str">
        <f>CONCATENATE("Datiprove!",Riferimenti!AA79)</f>
        <v>Datiprove!f18</v>
      </c>
      <c r="AB79" t="str">
        <f>CONCATENATE("Datiprove!",Riferimenti!AB79)</f>
        <v>Datiprove!g18</v>
      </c>
      <c r="AC79" t="str">
        <f>CONCATENATE("Datiprove!",Riferimenti!AC79)</f>
        <v>Datiprove!f19</v>
      </c>
      <c r="AD79" t="str">
        <f>CONCATENATE("Datiprove!",Riferimenti!AD79)</f>
        <v>Datiprove!g19</v>
      </c>
      <c r="AE79" t="str">
        <f>CONCATENATE("Datiprove!",Riferimenti!AE79)</f>
        <v>Datiprove!f20</v>
      </c>
      <c r="AF79" t="str">
        <f>CONCATENATE("Datiprove!",Riferimenti!AF79)</f>
        <v>Datiprove!g20</v>
      </c>
      <c r="AG79" t="str">
        <f>CONCATENATE("Datiprove!",Riferimenti!AG79)</f>
        <v>Datiprove!f21</v>
      </c>
      <c r="AH79" t="str">
        <f>CONCATENATE("Datiprove!",Riferimenti!AH79)</f>
        <v>Datiprove!g21</v>
      </c>
      <c r="AI79" t="str">
        <f>CONCATENATE("Datiprove!",Riferimenti!AI79)</f>
        <v>Datiprove!f22</v>
      </c>
      <c r="AJ79" t="str">
        <f>CONCATENATE("Datiprove!",Riferimenti!AJ79)</f>
        <v>Datiprove!g22</v>
      </c>
      <c r="AK79" t="str">
        <f>CONCATENATE("Datiprove!",Riferimenti!AK79)</f>
        <v>Datiprove!f23</v>
      </c>
      <c r="AL79" t="str">
        <f>CONCATENATE("Datiprove!",Riferimenti!AL79)</f>
        <v>Datiprove!g23</v>
      </c>
      <c r="AM79" t="str">
        <f>CONCATENATE("Datiprove!",Riferimenti!AM79)</f>
        <v>Datiprove!f24</v>
      </c>
      <c r="AN79" t="str">
        <f>CONCATENATE("Datiprove!",Riferimenti!AN79)</f>
        <v>Datiprove!g24</v>
      </c>
      <c r="AO79" t="str">
        <f>CONCATENATE("Datiprove!",Riferimenti!AO79)</f>
        <v>Datiprove!f25</v>
      </c>
      <c r="AP79" t="str">
        <f>CONCATENATE("Datiprove!",Riferimenti!AP79)</f>
        <v>Datiprove!g25</v>
      </c>
      <c r="AQ79" t="str">
        <f>CONCATENATE("Datiprove!",Riferimenti!AQ79)</f>
        <v>Datiprove!f26</v>
      </c>
      <c r="AR79" t="str">
        <f>CONCATENATE("Datiprove!",Riferimenti!AR79)</f>
        <v>Datiprove!g26</v>
      </c>
    </row>
    <row r="80" spans="1:44" ht="12.75">
      <c r="A80" t="str">
        <f>CONCATENATE("Datiprove!",Riferimenti!A80)</f>
        <v>Datiprove!m5</v>
      </c>
      <c r="B80" t="str">
        <f>CONCATENATE("Datiprove!",Riferimenti!B80)</f>
        <v>Datiprove!n5</v>
      </c>
      <c r="C80" t="str">
        <f>CONCATENATE("Datiprove!",Riferimenti!C80)</f>
        <v>Datiprove!m6</v>
      </c>
      <c r="D80" t="str">
        <f>CONCATENATE("Datiprove!",Riferimenti!D80)</f>
        <v>Datiprove!n6</v>
      </c>
      <c r="E80" t="str">
        <f>CONCATENATE("Datiprove!",Riferimenti!E80)</f>
        <v>Datiprove!m7</v>
      </c>
      <c r="F80" t="str">
        <f>CONCATENATE("Datiprove!",Riferimenti!F80)</f>
        <v>Datiprove!n7</v>
      </c>
      <c r="G80" t="str">
        <f>CONCATENATE("Datiprove!",Riferimenti!G80)</f>
        <v>Datiprove!m8</v>
      </c>
      <c r="H80" t="str">
        <f>CONCATENATE("Datiprove!",Riferimenti!H80)</f>
        <v>Datiprove!n8</v>
      </c>
      <c r="I80" t="str">
        <f>CONCATENATE("Datiprove!",Riferimenti!I80)</f>
        <v>Datiprove!m9</v>
      </c>
      <c r="J80" t="str">
        <f>CONCATENATE("Datiprove!",Riferimenti!J80)</f>
        <v>Datiprove!n9</v>
      </c>
      <c r="K80" t="str">
        <f>CONCATENATE("Datiprove!",Riferimenti!K80)</f>
        <v>Datiprove!m10</v>
      </c>
      <c r="L80" t="str">
        <f>CONCATENATE("Datiprove!",Riferimenti!L80)</f>
        <v>Datiprove!n10</v>
      </c>
      <c r="M80" t="str">
        <f>CONCATENATE("Datiprove!",Riferimenti!M80)</f>
        <v>Datiprove!m11</v>
      </c>
      <c r="N80" t="str">
        <f>CONCATENATE("Datiprove!",Riferimenti!N80)</f>
        <v>Datiprove!n11</v>
      </c>
      <c r="O80" t="str">
        <f>CONCATENATE("Datiprove!",Riferimenti!O80)</f>
        <v>Datiprove!m12</v>
      </c>
      <c r="P80" t="str">
        <f>CONCATENATE("Datiprove!",Riferimenti!P80)</f>
        <v>Datiprove!n12</v>
      </c>
      <c r="Q80" t="str">
        <f>CONCATENATE("Datiprove!",Riferimenti!Q80)</f>
        <v>Datiprove!m13</v>
      </c>
      <c r="R80" t="str">
        <f>CONCATENATE("Datiprove!",Riferimenti!R80)</f>
        <v>Datiprove!n13</v>
      </c>
      <c r="S80" t="str">
        <f>CONCATENATE("Datiprove!",Riferimenti!S80)</f>
        <v>Datiprove!m14</v>
      </c>
      <c r="T80" t="str">
        <f>CONCATENATE("Datiprove!",Riferimenti!T80)</f>
        <v>Datiprove!n14</v>
      </c>
      <c r="U80" t="str">
        <f>CONCATENATE("Datiprove!",Riferimenti!U80)</f>
        <v>Datiprove!m15</v>
      </c>
      <c r="V80" t="str">
        <f>CONCATENATE("Datiprove!",Riferimenti!V80)</f>
        <v>Datiprove!n15</v>
      </c>
      <c r="W80" t="str">
        <f>CONCATENATE("Datiprove!",Riferimenti!W80)</f>
        <v>Datiprove!m16</v>
      </c>
      <c r="X80" t="str">
        <f>CONCATENATE("Datiprove!",Riferimenti!X80)</f>
        <v>Datiprove!n16</v>
      </c>
      <c r="Y80" t="str">
        <f>CONCATENATE("Datiprove!",Riferimenti!Y80)</f>
        <v>Datiprove!m17</v>
      </c>
      <c r="Z80" t="str">
        <f>CONCATENATE("Datiprove!",Riferimenti!Z80)</f>
        <v>Datiprove!n17</v>
      </c>
      <c r="AA80" t="str">
        <f>CONCATENATE("Datiprove!",Riferimenti!AA80)</f>
        <v>Datiprove!m18</v>
      </c>
      <c r="AB80" t="str">
        <f>CONCATENATE("Datiprove!",Riferimenti!AB80)</f>
        <v>Datiprove!n18</v>
      </c>
      <c r="AC80" t="str">
        <f>CONCATENATE("Datiprove!",Riferimenti!AC80)</f>
        <v>Datiprove!m19</v>
      </c>
      <c r="AD80" t="str">
        <f>CONCATENATE("Datiprove!",Riferimenti!AD80)</f>
        <v>Datiprove!n19</v>
      </c>
      <c r="AE80" t="str">
        <f>CONCATENATE("Datiprove!",Riferimenti!AE80)</f>
        <v>Datiprove!m20</v>
      </c>
      <c r="AF80" t="str">
        <f>CONCATENATE("Datiprove!",Riferimenti!AF80)</f>
        <v>Datiprove!n20</v>
      </c>
      <c r="AG80" t="str">
        <f>CONCATENATE("Datiprove!",Riferimenti!AG80)</f>
        <v>Datiprove!m21</v>
      </c>
      <c r="AH80" t="str">
        <f>CONCATENATE("Datiprove!",Riferimenti!AH80)</f>
        <v>Datiprove!n21</v>
      </c>
      <c r="AI80" t="str">
        <f>CONCATENATE("Datiprove!",Riferimenti!AI80)</f>
        <v>Datiprove!m22</v>
      </c>
      <c r="AJ80" t="str">
        <f>CONCATENATE("Datiprove!",Riferimenti!AJ80)</f>
        <v>Datiprove!n22</v>
      </c>
      <c r="AK80" t="str">
        <f>CONCATENATE("Datiprove!",Riferimenti!AK80)</f>
        <v>Datiprove!m23</v>
      </c>
      <c r="AL80" t="str">
        <f>CONCATENATE("Datiprove!",Riferimenti!AL80)</f>
        <v>Datiprove!n23</v>
      </c>
      <c r="AM80" t="str">
        <f>CONCATENATE("Datiprove!",Riferimenti!AM80)</f>
        <v>Datiprove!m24</v>
      </c>
      <c r="AN80" t="str">
        <f>CONCATENATE("Datiprove!",Riferimenti!AN80)</f>
        <v>Datiprove!n24</v>
      </c>
      <c r="AO80" t="str">
        <f>CONCATENATE("Datiprove!",Riferimenti!AO80)</f>
        <v>Datiprove!m25</v>
      </c>
      <c r="AP80" t="str">
        <f>CONCATENATE("Datiprove!",Riferimenti!AP80)</f>
        <v>Datiprove!n25</v>
      </c>
      <c r="AQ80" t="str">
        <f>CONCATENATE("Datiprove!",Riferimenti!AQ80)</f>
        <v>Datiprove!m26</v>
      </c>
      <c r="AR80" t="str">
        <f>CONCATENATE("Datiprove!",Riferimenti!AR80)</f>
        <v>Datiprove!n26</v>
      </c>
    </row>
    <row r="81" spans="1:44" ht="12.75">
      <c r="A81" t="str">
        <f>CONCATENATE("Datiprove!",Riferimenti!A81)</f>
        <v>Datiprove!x5</v>
      </c>
      <c r="B81" t="str">
        <f>CONCATENATE("Datiprove!",Riferimenti!B81)</f>
        <v>Datiprove!ag5</v>
      </c>
      <c r="C81" t="str">
        <f>CONCATENATE("Datiprove!",Riferimenti!C81)</f>
        <v>Datiprove!x6</v>
      </c>
      <c r="D81" t="str">
        <f>CONCATENATE("Datiprove!",Riferimenti!D81)</f>
        <v>Datiprove!ag6</v>
      </c>
      <c r="E81" t="str">
        <f>CONCATENATE("Datiprove!",Riferimenti!E81)</f>
        <v>Datiprove!x7</v>
      </c>
      <c r="F81" t="str">
        <f>CONCATENATE("Datiprove!",Riferimenti!F81)</f>
        <v>Datiprove!ag7</v>
      </c>
      <c r="G81" t="str">
        <f>CONCATENATE("Datiprove!",Riferimenti!G81)</f>
        <v>Datiprove!x8</v>
      </c>
      <c r="H81" t="str">
        <f>CONCATENATE("Datiprove!",Riferimenti!H81)</f>
        <v>Datiprove!ag8</v>
      </c>
      <c r="I81" t="str">
        <f>CONCATENATE("Datiprove!",Riferimenti!I81)</f>
        <v>Datiprove!x9</v>
      </c>
      <c r="J81" t="str">
        <f>CONCATENATE("Datiprove!",Riferimenti!J81)</f>
        <v>Datiprove!ag9</v>
      </c>
      <c r="K81" t="str">
        <f>CONCATENATE("Datiprove!",Riferimenti!K81)</f>
        <v>Datiprove!x10</v>
      </c>
      <c r="L81" t="str">
        <f>CONCATENATE("Datiprove!",Riferimenti!L81)</f>
        <v>Datiprove!ag10</v>
      </c>
      <c r="M81" t="str">
        <f>CONCATENATE("Datiprove!",Riferimenti!M81)</f>
        <v>Datiprove!x11</v>
      </c>
      <c r="N81" t="str">
        <f>CONCATENATE("Datiprove!",Riferimenti!N81)</f>
        <v>Datiprove!ag11</v>
      </c>
      <c r="O81" t="str">
        <f>CONCATENATE("Datiprove!",Riferimenti!O81)</f>
        <v>Datiprove!x12</v>
      </c>
      <c r="P81" t="str">
        <f>CONCATENATE("Datiprove!",Riferimenti!P81)</f>
        <v>Datiprove!ag12</v>
      </c>
      <c r="Q81" t="str">
        <f>CONCATENATE("Datiprove!",Riferimenti!Q81)</f>
        <v>Datiprove!x13</v>
      </c>
      <c r="R81" t="str">
        <f>CONCATENATE("Datiprove!",Riferimenti!R81)</f>
        <v>Datiprove!ag13</v>
      </c>
      <c r="S81" t="str">
        <f>CONCATENATE("Datiprove!",Riferimenti!S81)</f>
        <v>Datiprove!x14</v>
      </c>
      <c r="T81" t="str">
        <f>CONCATENATE("Datiprove!",Riferimenti!T81)</f>
        <v>Datiprove!ag14</v>
      </c>
      <c r="U81" t="str">
        <f>CONCATENATE("Datiprove!",Riferimenti!U81)</f>
        <v>Datiprove!x15</v>
      </c>
      <c r="V81" t="str">
        <f>CONCATENATE("Datiprove!",Riferimenti!V81)</f>
        <v>Datiprove!ag15</v>
      </c>
      <c r="W81" t="str">
        <f>CONCATENATE("Datiprove!",Riferimenti!W81)</f>
        <v>Datiprove!x16</v>
      </c>
      <c r="X81" t="str">
        <f>CONCATENATE("Datiprove!",Riferimenti!X81)</f>
        <v>Datiprove!ag16</v>
      </c>
      <c r="Y81" t="str">
        <f>CONCATENATE("Datiprove!",Riferimenti!Y81)</f>
        <v>Datiprove!x17</v>
      </c>
      <c r="Z81" t="str">
        <f>CONCATENATE("Datiprove!",Riferimenti!Z81)</f>
        <v>Datiprove!ag17</v>
      </c>
      <c r="AA81" t="str">
        <f>CONCATENATE("Datiprove!",Riferimenti!AA81)</f>
        <v>Datiprove!x18</v>
      </c>
      <c r="AB81" t="str">
        <f>CONCATENATE("Datiprove!",Riferimenti!AB81)</f>
        <v>Datiprove!ag18</v>
      </c>
      <c r="AC81" t="str">
        <f>CONCATENATE("Datiprove!",Riferimenti!AC81)</f>
        <v>Datiprove!x19</v>
      </c>
      <c r="AD81" t="str">
        <f>CONCATENATE("Datiprove!",Riferimenti!AD81)</f>
        <v>Datiprove!ag19</v>
      </c>
      <c r="AE81" t="str">
        <f>CONCATENATE("Datiprove!",Riferimenti!AE81)</f>
        <v>Datiprove!x20</v>
      </c>
      <c r="AF81" t="str">
        <f>CONCATENATE("Datiprove!",Riferimenti!AF81)</f>
        <v>Datiprove!ag20</v>
      </c>
      <c r="AG81" t="str">
        <f>CONCATENATE("Datiprove!",Riferimenti!AG81)</f>
        <v>Datiprove!x21</v>
      </c>
      <c r="AH81" t="str">
        <f>CONCATENATE("Datiprove!",Riferimenti!AH81)</f>
        <v>Datiprove!ag21</v>
      </c>
      <c r="AI81" t="str">
        <f>CONCATENATE("Datiprove!",Riferimenti!AI81)</f>
        <v>Datiprove!x22</v>
      </c>
      <c r="AJ81" t="str">
        <f>CONCATENATE("Datiprove!",Riferimenti!AJ81)</f>
        <v>Datiprove!ag22</v>
      </c>
      <c r="AK81" t="str">
        <f>CONCATENATE("Datiprove!",Riferimenti!AK81)</f>
        <v>Datiprove!x23</v>
      </c>
      <c r="AL81" t="str">
        <f>CONCATENATE("Datiprove!",Riferimenti!AL81)</f>
        <v>Datiprove!ag23</v>
      </c>
      <c r="AM81" t="str">
        <f>CONCATENATE("Datiprove!",Riferimenti!AM81)</f>
        <v>Datiprove!x24</v>
      </c>
      <c r="AN81" t="str">
        <f>CONCATENATE("Datiprove!",Riferimenti!AN81)</f>
        <v>Datiprove!ag24</v>
      </c>
      <c r="AO81" t="str">
        <f>CONCATENATE("Datiprove!",Riferimenti!AO81)</f>
        <v>Datiprove!x25</v>
      </c>
      <c r="AP81" t="str">
        <f>CONCATENATE("Datiprove!",Riferimenti!AP81)</f>
        <v>Datiprove!ag25</v>
      </c>
      <c r="AQ81" t="str">
        <f>CONCATENATE("Datiprove!",Riferimenti!AQ81)</f>
        <v>Datiprove!x26</v>
      </c>
      <c r="AR81" t="str">
        <f>CONCATENATE("Datiprove!",Riferimenti!AR81)</f>
        <v>Datiprove!ag26</v>
      </c>
    </row>
    <row r="82" spans="1:51" ht="12.75">
      <c r="A82" s="35" t="str">
        <f>CONCATENATE("nondistruttive!",Riferimenti!A82)</f>
        <v>nondistruttive!f13</v>
      </c>
      <c r="B82" s="35" t="str">
        <f>CONCATENATE("nondistruttive!",Riferimenti!B82)</f>
        <v>nondistruttive!g13</v>
      </c>
      <c r="C82" s="35" t="str">
        <f>CONCATENATE("nondistruttive!",Riferimenti!C82)</f>
        <v>nondistruttive!h13</v>
      </c>
      <c r="D82" s="35" t="str">
        <f>CONCATENATE("nondistruttive!",Riferimenti!D82)</f>
        <v>nondistruttive!i13</v>
      </c>
      <c r="E82" s="35" t="str">
        <f>CONCATENATE("nondistruttive!",Riferimenti!E82)</f>
        <v>nondistruttive!j13</v>
      </c>
      <c r="F82" s="35" t="str">
        <f>CONCATENATE("nondistruttive!",Riferimenti!F82)</f>
        <v>nondistruttive!k13</v>
      </c>
      <c r="G82" s="35" t="str">
        <f>CONCATENATE("nondistruttive!",Riferimenti!G82)</f>
        <v>nondistruttive!l13</v>
      </c>
      <c r="H82" s="35" t="str">
        <f>CONCATENATE("nondistruttive!",Riferimenti!H82)</f>
        <v>nondistruttive!m13</v>
      </c>
      <c r="I82" s="35" t="str">
        <f>CONCATENATE("nondistruttive!",Riferimenti!I82)</f>
        <v>nondistruttive!n13</v>
      </c>
      <c r="J82" s="35" t="str">
        <f>CONCATENATE("nondistruttive!",Riferimenti!J82)</f>
        <v>nondistruttive!o13</v>
      </c>
      <c r="K82" s="35" t="str">
        <f>CONCATENATE("nondistruttive!",Riferimenti!K82)</f>
        <v>nondistruttive!p13</v>
      </c>
      <c r="L82" s="35" t="str">
        <f>CONCATENATE("nondistruttive!",Riferimenti!L82)</f>
        <v>nondistruttive!q13</v>
      </c>
      <c r="M82" s="35" t="str">
        <f>CONCATENATE("nondistruttive!",Riferimenti!M82)</f>
        <v>nondistruttive!r13</v>
      </c>
      <c r="N82" s="35" t="str">
        <f>CONCATENATE("nondistruttive!",Riferimenti!N82)</f>
        <v>nondistruttive!s13</v>
      </c>
      <c r="O82" s="35" t="str">
        <f>CONCATENATE("nondistruttive!",Riferimenti!O82)</f>
        <v>nondistruttive!t13</v>
      </c>
      <c r="P82" s="35" t="str">
        <f>CONCATENATE("nondistruttive!",Riferimenti!P82)</f>
        <v>nondistruttive!u13</v>
      </c>
      <c r="Q82" s="35" t="str">
        <f>CONCATENATE("nondistruttive!",Riferimenti!Q82)</f>
        <v>nondistruttive!v13</v>
      </c>
      <c r="R82" s="35" t="str">
        <f>CONCATENATE("nondistruttive!",Riferimenti!R82)</f>
        <v>nondistruttive!w13</v>
      </c>
      <c r="S82" s="35" t="str">
        <f>CONCATENATE("nondistruttive!",Riferimenti!S82)</f>
        <v>nondistruttive!x13</v>
      </c>
      <c r="T82" s="35" t="str">
        <f>CONCATENATE("nondistruttive!",Riferimenti!T82)</f>
        <v>nondistruttive!y13</v>
      </c>
      <c r="U82" s="35" t="str">
        <f>CONCATENATE("nondistruttive!",Riferimenti!U82)</f>
        <v>nondistruttive!z13</v>
      </c>
      <c r="V82" s="35" t="str">
        <f>CONCATENATE("nondistruttive!",Riferimenti!V82)</f>
        <v>nondistruttive!aa13</v>
      </c>
      <c r="W82" s="35" t="str">
        <f>CONCATENATE("nondistruttive!",Riferimenti!W82)</f>
        <v>nondistruttive!ab13</v>
      </c>
      <c r="X82" s="35" t="str">
        <f>CONCATENATE("nondistruttive!",Riferimenti!X82)</f>
        <v>nondistruttive!ac13</v>
      </c>
      <c r="Y82" s="35" t="str">
        <f>CONCATENATE("nondistruttive!",Riferimenti!Y82)</f>
        <v>nondistruttive!ad13</v>
      </c>
      <c r="Z82" s="35" t="str">
        <f>CONCATENATE("nondistruttive!",Riferimenti!Z82)</f>
        <v>nondistruttive!ae13</v>
      </c>
      <c r="AA82" s="35" t="str">
        <f>CONCATENATE("nondistruttive!",Riferimenti!AA82)</f>
        <v>nondistruttive!af13</v>
      </c>
      <c r="AB82" s="35" t="str">
        <f>CONCATENATE("nondistruttive!",Riferimenti!AB82)</f>
        <v>nondistruttive!ag13</v>
      </c>
      <c r="AC82" s="35" t="str">
        <f>CONCATENATE("nondistruttive!",Riferimenti!AC82)</f>
        <v>nondistruttive!ah13</v>
      </c>
      <c r="AD82" s="35" t="str">
        <f>CONCATENATE("nondistruttive!",Riferimenti!AD82)</f>
        <v>nondistruttive!ai13</v>
      </c>
      <c r="AE82" s="35" t="str">
        <f>CONCATENATE("nondistruttive!",Riferimenti!AE82)</f>
        <v>nondistruttive!aj13</v>
      </c>
      <c r="AF82" s="35" t="str">
        <f>CONCATENATE("nondistruttive!",Riferimenti!AF82)</f>
        <v>nondistruttive!ak13</v>
      </c>
      <c r="AG82" s="35" t="str">
        <f>CONCATENATE("nondistruttive!",Riferimenti!AG82)</f>
        <v>nondistruttive!al13</v>
      </c>
      <c r="AH82" s="35" t="str">
        <f>CONCATENATE("nondistruttive!",Riferimenti!AH82)</f>
        <v>nondistruttive!am13</v>
      </c>
      <c r="AI82" s="35" t="str">
        <f>CONCATENATE("nondistruttive!",Riferimenti!AI82)</f>
        <v>nondistruttive!an13</v>
      </c>
      <c r="AJ82" s="35" t="str">
        <f>CONCATENATE("nondistruttive!",Riferimenti!AJ82)</f>
        <v>nondistruttive!ao13</v>
      </c>
      <c r="AK82" s="35" t="str">
        <f>CONCATENATE("nondistruttive!",Riferimenti!AK82)</f>
        <v>nondistruttive!ap13</v>
      </c>
      <c r="AL82" s="35" t="str">
        <f>CONCATENATE("nondistruttive!",Riferimenti!AL82)</f>
        <v>nondistruttive!aq13</v>
      </c>
      <c r="AM82" s="35" t="str">
        <f>CONCATENATE("nondistruttive!",Riferimenti!AM82)</f>
        <v>nondistruttive!ar13</v>
      </c>
      <c r="AN82" s="35" t="str">
        <f>CONCATENATE("nondistruttive!",Riferimenti!AN82)</f>
        <v>nondistruttive!as13</v>
      </c>
      <c r="AO82" s="35" t="str">
        <f>CONCATENATE("nondistruttive!",Riferimenti!AO82)</f>
        <v>nondistruttive!at13</v>
      </c>
      <c r="AP82" s="35" t="str">
        <f>CONCATENATE("nondistruttive!",Riferimenti!AP82)</f>
        <v>nondistruttive!au13</v>
      </c>
      <c r="AQ82" s="35" t="str">
        <f>CONCATENATE("nondistruttive!",Riferimenti!AQ82)</f>
        <v>nondistruttive!av13</v>
      </c>
      <c r="AR82" s="35" t="str">
        <f>CONCATENATE("nondistruttive!",Riferimenti!AR82)</f>
        <v>nondistruttive!aw13</v>
      </c>
      <c r="AS82" s="35"/>
      <c r="AT82" s="35"/>
      <c r="AU82" s="35"/>
      <c r="AV82" s="35"/>
      <c r="AW82" s="35"/>
      <c r="AX82" s="35"/>
      <c r="AY82" s="35"/>
    </row>
    <row r="83" spans="1:44" ht="12.75">
      <c r="A83" t="str">
        <f>CONCATENATE("Datiprove!",Riferimenti!A83)</f>
        <v>Datiprove!au5</v>
      </c>
      <c r="B83" t="str">
        <f>CONCATENATE("Datiprove!",Riferimenti!B83)</f>
        <v>Datiprove!au5</v>
      </c>
      <c r="C83" t="str">
        <f>CONCATENATE("Datiprove!",Riferimenti!C83)</f>
        <v>Datiprove!au6</v>
      </c>
      <c r="D83" t="str">
        <f>CONCATENATE("Datiprove!",Riferimenti!D83)</f>
        <v>Datiprove!au6</v>
      </c>
      <c r="E83" t="str">
        <f>CONCATENATE("Datiprove!",Riferimenti!E83)</f>
        <v>Datiprove!au7</v>
      </c>
      <c r="F83" t="str">
        <f>CONCATENATE("Datiprove!",Riferimenti!F83)</f>
        <v>Datiprove!au7</v>
      </c>
      <c r="G83" t="str">
        <f>CONCATENATE("Datiprove!",Riferimenti!G83)</f>
        <v>Datiprove!au8</v>
      </c>
      <c r="H83" t="str">
        <f>CONCATENATE("Datiprove!",Riferimenti!H83)</f>
        <v>Datiprove!au8</v>
      </c>
      <c r="I83" t="str">
        <f>CONCATENATE("Datiprove!",Riferimenti!I83)</f>
        <v>Datiprove!au9</v>
      </c>
      <c r="J83" t="str">
        <f>CONCATENATE("Datiprove!",Riferimenti!J83)</f>
        <v>Datiprove!au9</v>
      </c>
      <c r="K83" t="str">
        <f>CONCATENATE("Datiprove!",Riferimenti!K83)</f>
        <v>Datiprove!au10</v>
      </c>
      <c r="L83" t="str">
        <f>CONCATENATE("Datiprove!",Riferimenti!L83)</f>
        <v>Datiprove!au10</v>
      </c>
      <c r="M83" t="str">
        <f>CONCATENATE("Datiprove!",Riferimenti!M83)</f>
        <v>Datiprove!au11</v>
      </c>
      <c r="N83" t="str">
        <f>CONCATENATE("Datiprove!",Riferimenti!N83)</f>
        <v>Datiprove!au11</v>
      </c>
      <c r="O83" t="str">
        <f>CONCATENATE("Datiprove!",Riferimenti!O83)</f>
        <v>Datiprove!au12</v>
      </c>
      <c r="P83" t="str">
        <f>CONCATENATE("Datiprove!",Riferimenti!P83)</f>
        <v>Datiprove!au12</v>
      </c>
      <c r="Q83" t="str">
        <f>CONCATENATE("Datiprove!",Riferimenti!Q83)</f>
        <v>Datiprove!au13</v>
      </c>
      <c r="R83" t="str">
        <f>CONCATENATE("Datiprove!",Riferimenti!R83)</f>
        <v>Datiprove!au13</v>
      </c>
      <c r="S83" t="str">
        <f>CONCATENATE("Datiprove!",Riferimenti!S83)</f>
        <v>Datiprove!au14</v>
      </c>
      <c r="T83" t="str">
        <f>CONCATENATE("Datiprove!",Riferimenti!T83)</f>
        <v>Datiprove!au14</v>
      </c>
      <c r="U83" t="str">
        <f>CONCATENATE("Datiprove!",Riferimenti!U83)</f>
        <v>Datiprove!au15</v>
      </c>
      <c r="V83" t="str">
        <f>CONCATENATE("Datiprove!",Riferimenti!V83)</f>
        <v>Datiprove!au15</v>
      </c>
      <c r="W83" t="str">
        <f>CONCATENATE("Datiprove!",Riferimenti!W83)</f>
        <v>Datiprove!au16</v>
      </c>
      <c r="X83" t="str">
        <f>CONCATENATE("Datiprove!",Riferimenti!X83)</f>
        <v>Datiprove!au16</v>
      </c>
      <c r="Y83" t="str">
        <f>CONCATENATE("Datiprove!",Riferimenti!Y83)</f>
        <v>Datiprove!au17</v>
      </c>
      <c r="Z83" t="str">
        <f>CONCATENATE("Datiprove!",Riferimenti!Z83)</f>
        <v>Datiprove!au17</v>
      </c>
      <c r="AA83" t="str">
        <f>CONCATENATE("Datiprove!",Riferimenti!AA83)</f>
        <v>Datiprove!au18</v>
      </c>
      <c r="AB83" t="str">
        <f>CONCATENATE("Datiprove!",Riferimenti!AB83)</f>
        <v>Datiprove!au18</v>
      </c>
      <c r="AC83" t="str">
        <f>CONCATENATE("Datiprove!",Riferimenti!AC83)</f>
        <v>Datiprove!au19</v>
      </c>
      <c r="AD83" t="str">
        <f>CONCATENATE("Datiprove!",Riferimenti!AD83)</f>
        <v>Datiprove!au19</v>
      </c>
      <c r="AE83" t="str">
        <f>CONCATENATE("Datiprove!",Riferimenti!AE83)</f>
        <v>Datiprove!au20</v>
      </c>
      <c r="AF83" t="str">
        <f>CONCATENATE("Datiprove!",Riferimenti!AF83)</f>
        <v>Datiprove!au20</v>
      </c>
      <c r="AG83" t="str">
        <f>CONCATENATE("Datiprove!",Riferimenti!AG83)</f>
        <v>Datiprove!au21</v>
      </c>
      <c r="AH83" t="str">
        <f>CONCATENATE("Datiprove!",Riferimenti!AH83)</f>
        <v>Datiprove!au21</v>
      </c>
      <c r="AI83" t="str">
        <f>CONCATENATE("Datiprove!",Riferimenti!AI83)</f>
        <v>Datiprove!au22</v>
      </c>
      <c r="AJ83" t="str">
        <f>CONCATENATE("Datiprove!",Riferimenti!AJ83)</f>
        <v>Datiprove!au22</v>
      </c>
      <c r="AK83" t="str">
        <f>CONCATENATE("Datiprove!",Riferimenti!AK83)</f>
        <v>Datiprove!au23</v>
      </c>
      <c r="AL83" t="str">
        <f>CONCATENATE("Datiprove!",Riferimenti!AL83)</f>
        <v>Datiprove!au23</v>
      </c>
      <c r="AM83" t="str">
        <f>CONCATENATE("Datiprove!",Riferimenti!AM83)</f>
        <v>Datiprove!au24</v>
      </c>
      <c r="AN83" t="str">
        <f>CONCATENATE("Datiprove!",Riferimenti!AN83)</f>
        <v>Datiprove!au24</v>
      </c>
      <c r="AO83" t="str">
        <f>CONCATENATE("Datiprove!",Riferimenti!AO83)</f>
        <v>Datiprove!au25</v>
      </c>
      <c r="AP83" t="str">
        <f>CONCATENATE("Datiprove!",Riferimenti!AP83)</f>
        <v>Datiprove!au25</v>
      </c>
      <c r="AQ83" t="str">
        <f>CONCATENATE("Datiprove!",Riferimenti!AQ83)</f>
        <v>Datiprove!au26</v>
      </c>
      <c r="AR83" t="str">
        <f>CONCATENATE("Datiprove!",Riferimenti!AR83)</f>
        <v>Datiprove!au26</v>
      </c>
    </row>
    <row r="84" spans="1:51" ht="12.75">
      <c r="A84" s="30" t="str">
        <f>CONCATENATE("carote!",Riferimenti!A84)</f>
        <v>carote!f29</v>
      </c>
      <c r="B84" s="30" t="str">
        <f>CONCATENATE("carote!",Riferimenti!B84)</f>
        <v>carote!f29</v>
      </c>
      <c r="C84" s="30" t="str">
        <f>CONCATENATE("carote!",Riferimenti!C84)</f>
        <v>carote!g29</v>
      </c>
      <c r="D84" s="30" t="str">
        <f>CONCATENATE("carote!",Riferimenti!D84)</f>
        <v>carote!g29</v>
      </c>
      <c r="E84" s="30" t="str">
        <f>CONCATENATE("carote!",Riferimenti!E84)</f>
        <v>carote!h29</v>
      </c>
      <c r="F84" s="30" t="str">
        <f>CONCATENATE("carote!",Riferimenti!F84)</f>
        <v>carote!h29</v>
      </c>
      <c r="G84" s="30" t="str">
        <f>CONCATENATE("carote!",Riferimenti!G84)</f>
        <v>carote!i29</v>
      </c>
      <c r="H84" s="30" t="str">
        <f>CONCATENATE("carote!",Riferimenti!H84)</f>
        <v>carote!i29</v>
      </c>
      <c r="I84" s="30" t="str">
        <f>CONCATENATE("carote!",Riferimenti!I84)</f>
        <v>carote!j29</v>
      </c>
      <c r="J84" s="30" t="str">
        <f>CONCATENATE("carote!",Riferimenti!J84)</f>
        <v>carote!j29</v>
      </c>
      <c r="K84" s="30" t="str">
        <f>CONCATENATE("carote!",Riferimenti!K84)</f>
        <v>carote!k29</v>
      </c>
      <c r="L84" s="30" t="str">
        <f>CONCATENATE("carote!",Riferimenti!L84)</f>
        <v>carote!k29</v>
      </c>
      <c r="M84" s="30" t="str">
        <f>CONCATENATE("carote!",Riferimenti!M84)</f>
        <v>carote!l29</v>
      </c>
      <c r="N84" s="30" t="str">
        <f>CONCATENATE("carote!",Riferimenti!N84)</f>
        <v>carote!l29</v>
      </c>
      <c r="O84" s="30" t="str">
        <f>CONCATENATE("carote!",Riferimenti!O84)</f>
        <v>carote!m29</v>
      </c>
      <c r="P84" s="30" t="str">
        <f>CONCATENATE("carote!",Riferimenti!P84)</f>
        <v>carote!m29</v>
      </c>
      <c r="Q84" s="30" t="str">
        <f>CONCATENATE("carote!",Riferimenti!Q84)</f>
        <v>carote!n29</v>
      </c>
      <c r="R84" s="30" t="str">
        <f>CONCATENATE("carote!",Riferimenti!R84)</f>
        <v>carote!n29</v>
      </c>
      <c r="S84" s="30" t="str">
        <f>CONCATENATE("carote!",Riferimenti!S84)</f>
        <v>carote!o29</v>
      </c>
      <c r="T84" s="30" t="str">
        <f>CONCATENATE("carote!",Riferimenti!T84)</f>
        <v>carote!o29</v>
      </c>
      <c r="U84" s="30" t="str">
        <f>CONCATENATE("carote!",Riferimenti!U84)</f>
        <v>carote!p29</v>
      </c>
      <c r="V84" s="30" t="str">
        <f>CONCATENATE("carote!",Riferimenti!V84)</f>
        <v>carote!p29</v>
      </c>
      <c r="W84" s="30" t="str">
        <f>CONCATENATE("carote!",Riferimenti!W84)</f>
        <v>carote!q29</v>
      </c>
      <c r="X84" s="30" t="str">
        <f>CONCATENATE("carote!",Riferimenti!X84)</f>
        <v>carote!q29</v>
      </c>
      <c r="Y84" s="30" t="str">
        <f>CONCATENATE("carote!",Riferimenti!Y84)</f>
        <v>carote!r29</v>
      </c>
      <c r="Z84" s="30" t="str">
        <f>CONCATENATE("carote!",Riferimenti!Z84)</f>
        <v>carote!r29</v>
      </c>
      <c r="AA84" s="30" t="str">
        <f>CONCATENATE("carote!",Riferimenti!AA84)</f>
        <v>carote!s29</v>
      </c>
      <c r="AB84" s="30" t="str">
        <f>CONCATENATE("carote!",Riferimenti!AB84)</f>
        <v>carote!s29</v>
      </c>
      <c r="AC84" s="30" t="str">
        <f>CONCATENATE("carote!",Riferimenti!AC84)</f>
        <v>carote!t29</v>
      </c>
      <c r="AD84" s="30" t="str">
        <f>CONCATENATE("carote!",Riferimenti!AD84)</f>
        <v>carote!t29</v>
      </c>
      <c r="AE84" s="30" t="str">
        <f>CONCATENATE("carote!",Riferimenti!AE84)</f>
        <v>carote!u29</v>
      </c>
      <c r="AF84" s="30" t="str">
        <f>CONCATENATE("carote!",Riferimenti!AF84)</f>
        <v>carote!u29</v>
      </c>
      <c r="AG84" s="30" t="str">
        <f>CONCATENATE("carote!",Riferimenti!AG84)</f>
        <v>carote!v29</v>
      </c>
      <c r="AH84" s="30" t="str">
        <f>CONCATENATE("carote!",Riferimenti!AH84)</f>
        <v>carote!v29</v>
      </c>
      <c r="AI84" s="30" t="str">
        <f>CONCATENATE("carote!",Riferimenti!AI84)</f>
        <v>carote!w29</v>
      </c>
      <c r="AJ84" s="30" t="str">
        <f>CONCATENATE("carote!",Riferimenti!AJ84)</f>
        <v>carote!w29</v>
      </c>
      <c r="AK84" s="30" t="str">
        <f>CONCATENATE("carote!",Riferimenti!AK84)</f>
        <v>carote!x29</v>
      </c>
      <c r="AL84" s="30" t="str">
        <f>CONCATENATE("carote!",Riferimenti!AL84)</f>
        <v>carote!x29</v>
      </c>
      <c r="AM84" s="30" t="str">
        <f>CONCATENATE("carote!",Riferimenti!AM84)</f>
        <v>carote!y29</v>
      </c>
      <c r="AN84" s="30" t="str">
        <f>CONCATENATE("carote!",Riferimenti!AN84)</f>
        <v>carote!y29</v>
      </c>
      <c r="AO84" s="30" t="str">
        <f>CONCATENATE("carote!",Riferimenti!AO84)</f>
        <v>carote!z29</v>
      </c>
      <c r="AP84" s="30" t="str">
        <f>CONCATENATE("carote!",Riferimenti!AP84)</f>
        <v>carote!z29</v>
      </c>
      <c r="AQ84" s="30" t="str">
        <f>CONCATENATE("carote!",Riferimenti!AQ84)</f>
        <v>carote!aa29</v>
      </c>
      <c r="AR84" s="30" t="str">
        <f>CONCATENATE("carote!",Riferimenti!AR84)</f>
        <v>carote!aa29</v>
      </c>
      <c r="AS84" s="30"/>
      <c r="AT84" s="30"/>
      <c r="AU84" s="30"/>
      <c r="AV84" s="30"/>
      <c r="AW84" s="30"/>
      <c r="AX84" s="30"/>
      <c r="AY84" s="30"/>
    </row>
    <row r="85" spans="1:51" ht="12.75">
      <c r="A85" s="13" t="str">
        <f>CONCATENATE("Datiprove!",Riferimenti!A85)</f>
        <v>Datiprove!as5</v>
      </c>
      <c r="B85" s="13" t="str">
        <f>CONCATENATE("Datiprove!",Riferimenti!B85)</f>
        <v>Datiprove!as5</v>
      </c>
      <c r="C85" s="13" t="str">
        <f>CONCATENATE("Datiprove!",Riferimenti!C85)</f>
        <v>Datiprove!as6</v>
      </c>
      <c r="D85" s="13" t="str">
        <f>CONCATENATE("Datiprove!",Riferimenti!D85)</f>
        <v>Datiprove!as6</v>
      </c>
      <c r="E85" s="13" t="str">
        <f>CONCATENATE("Datiprove!",Riferimenti!E85)</f>
        <v>Datiprove!as7</v>
      </c>
      <c r="F85" s="13" t="str">
        <f>CONCATENATE("Datiprove!",Riferimenti!F85)</f>
        <v>Datiprove!as7</v>
      </c>
      <c r="G85" s="13" t="str">
        <f>CONCATENATE("Datiprove!",Riferimenti!G85)</f>
        <v>Datiprove!as8</v>
      </c>
      <c r="H85" s="13" t="str">
        <f>CONCATENATE("Datiprove!",Riferimenti!H85)</f>
        <v>Datiprove!as8</v>
      </c>
      <c r="I85" s="13" t="str">
        <f>CONCATENATE("Datiprove!",Riferimenti!I85)</f>
        <v>Datiprove!as9</v>
      </c>
      <c r="J85" s="13" t="str">
        <f>CONCATENATE("Datiprove!",Riferimenti!J85)</f>
        <v>Datiprove!as9</v>
      </c>
      <c r="K85" s="13" t="str">
        <f>CONCATENATE("Datiprove!",Riferimenti!K85)</f>
        <v>Datiprove!as10</v>
      </c>
      <c r="L85" s="13" t="str">
        <f>CONCATENATE("Datiprove!",Riferimenti!L85)</f>
        <v>Datiprove!as10</v>
      </c>
      <c r="M85" s="13" t="str">
        <f>CONCATENATE("Datiprove!",Riferimenti!M85)</f>
        <v>Datiprove!as11</v>
      </c>
      <c r="N85" s="13" t="str">
        <f>CONCATENATE("Datiprove!",Riferimenti!N85)</f>
        <v>Datiprove!as11</v>
      </c>
      <c r="O85" s="13" t="str">
        <f>CONCATENATE("Datiprove!",Riferimenti!O85)</f>
        <v>Datiprove!as12</v>
      </c>
      <c r="P85" s="13" t="str">
        <f>CONCATENATE("Datiprove!",Riferimenti!P85)</f>
        <v>Datiprove!as12</v>
      </c>
      <c r="Q85" s="13" t="str">
        <f>CONCATENATE("Datiprove!",Riferimenti!Q85)</f>
        <v>Datiprove!as13</v>
      </c>
      <c r="R85" s="13" t="str">
        <f>CONCATENATE("Datiprove!",Riferimenti!R85)</f>
        <v>Datiprove!as13</v>
      </c>
      <c r="S85" s="13" t="str">
        <f>CONCATENATE("Datiprove!",Riferimenti!S85)</f>
        <v>Datiprove!as14</v>
      </c>
      <c r="T85" s="13" t="str">
        <f>CONCATENATE("Datiprove!",Riferimenti!T85)</f>
        <v>Datiprove!ad14</v>
      </c>
      <c r="U85" s="13" t="str">
        <f>CONCATENATE("Datiprove!",Riferimenti!U85)</f>
        <v>Datiprove!as15</v>
      </c>
      <c r="V85" s="13" t="str">
        <f>CONCATENATE("Datiprove!",Riferimenti!V85)</f>
        <v>Datiprove!as15</v>
      </c>
      <c r="W85" s="13" t="str">
        <f>CONCATENATE("Datiprove!",Riferimenti!W85)</f>
        <v>Datiprove!as16</v>
      </c>
      <c r="X85" s="13" t="str">
        <f>CONCATENATE("Datiprove!",Riferimenti!X85)</f>
        <v>Datiprove!as16</v>
      </c>
      <c r="Y85" s="13" t="str">
        <f>CONCATENATE("Datiprove!",Riferimenti!Y85)</f>
        <v>Datiprove!as17</v>
      </c>
      <c r="Z85" s="13" t="str">
        <f>CONCATENATE("Datiprove!",Riferimenti!Z85)</f>
        <v>Datiprove!as17</v>
      </c>
      <c r="AA85" s="13" t="str">
        <f>CONCATENATE("Datiprove!",Riferimenti!AA85)</f>
        <v>Datiprove!as18</v>
      </c>
      <c r="AB85" s="13" t="str">
        <f>CONCATENATE("Datiprove!",Riferimenti!AB85)</f>
        <v>Datiprove!as18</v>
      </c>
      <c r="AC85" s="13" t="str">
        <f>CONCATENATE("Datiprove!",Riferimenti!AC85)</f>
        <v>Datiprove!as19</v>
      </c>
      <c r="AD85" s="13" t="str">
        <f>CONCATENATE("Datiprove!",Riferimenti!AD85)</f>
        <v>Datiprove!as19</v>
      </c>
      <c r="AE85" s="13" t="str">
        <f>CONCATENATE("Datiprove!",Riferimenti!AE85)</f>
        <v>Datiprove!as20</v>
      </c>
      <c r="AF85" s="13" t="str">
        <f>CONCATENATE("Datiprove!",Riferimenti!AF85)</f>
        <v>Datiprove!as20</v>
      </c>
      <c r="AG85" s="13" t="str">
        <f>CONCATENATE("Datiprove!",Riferimenti!AG85)</f>
        <v>Datiprove!as21</v>
      </c>
      <c r="AH85" s="13" t="str">
        <f>CONCATENATE("Datiprove!",Riferimenti!AH85)</f>
        <v>Datiprove!as21</v>
      </c>
      <c r="AI85" s="13" t="str">
        <f>CONCATENATE("Datiprove!",Riferimenti!AI85)</f>
        <v>Datiprove!as22</v>
      </c>
      <c r="AJ85" s="13" t="str">
        <f>CONCATENATE("Datiprove!",Riferimenti!AJ85)</f>
        <v>Datiprove!as22</v>
      </c>
      <c r="AK85" s="13" t="str">
        <f>CONCATENATE("Datiprove!",Riferimenti!AK85)</f>
        <v>Datiprove!as23</v>
      </c>
      <c r="AL85" s="13" t="str">
        <f>CONCATENATE("Datiprove!",Riferimenti!AL85)</f>
        <v>Datiprove!as23</v>
      </c>
      <c r="AM85" s="13" t="str">
        <f>CONCATENATE("Datiprove!",Riferimenti!AM85)</f>
        <v>Datiprove!as24</v>
      </c>
      <c r="AN85" s="13" t="str">
        <f>CONCATENATE("Datiprove!",Riferimenti!AN85)</f>
        <v>Datiprove!as24</v>
      </c>
      <c r="AO85" s="13" t="str">
        <f>CONCATENATE("Datiprove!",Riferimenti!AO85)</f>
        <v>Datiprove!as25</v>
      </c>
      <c r="AP85" s="13" t="str">
        <f>CONCATENATE("Datiprove!",Riferimenti!AP85)</f>
        <v>Datiprove!as25</v>
      </c>
      <c r="AQ85" s="13" t="str">
        <f>CONCATENATE("Datiprove!",Riferimenti!AQ85)</f>
        <v>Datiprove!as26</v>
      </c>
      <c r="AR85" s="13" t="str">
        <f>CONCATENATE("Datiprove!",Riferimenti!AR85)</f>
        <v>Datiprove!as26</v>
      </c>
      <c r="AS85" s="13"/>
      <c r="AT85" s="13"/>
      <c r="AU85" s="13"/>
      <c r="AV85" s="13"/>
      <c r="AW85" s="13"/>
      <c r="AX85" s="13"/>
      <c r="AY85" s="13"/>
    </row>
    <row r="97" spans="4:6" ht="12.75">
      <c r="D97" s="31" t="s">
        <v>154</v>
      </c>
      <c r="E97" s="32"/>
      <c r="F97" s="32"/>
    </row>
    <row r="99" ht="12.75">
      <c r="D99" s="59"/>
    </row>
    <row r="100" spans="1:4" ht="12.75">
      <c r="A100" t="str">
        <f>CONCATENATE("Datiprove!",Riferimenti!A100)</f>
        <v>Datiprove!d5</v>
      </c>
      <c r="B100" s="59" t="str">
        <f>CONCATENATE("Sintesi!",Riferimenti!B100)</f>
        <v>Sintesi!n7</v>
      </c>
      <c r="C100" s="59" t="str">
        <f>CONCATENATE("Sintesi!",Riferimenti!C100)</f>
        <v>Sintesi!l7</v>
      </c>
      <c r="D100" s="59" t="str">
        <f>CONCATENATE("Sintesi!",Riferimenti!D100)</f>
        <v>Sintesi!m7</v>
      </c>
    </row>
    <row r="101" spans="1:4" ht="12.75">
      <c r="A101" t="str">
        <f>CONCATENATE("Datiprove!",Riferimenti!A101)</f>
        <v>Datiprove!d5</v>
      </c>
      <c r="B101" s="59" t="str">
        <f>CONCATENATE("Sintesi!",Riferimenti!B101)</f>
        <v>Sintesi!n8</v>
      </c>
      <c r="C101" s="59" t="str">
        <f>CONCATENATE("Sintesi!",Riferimenti!C101)</f>
        <v>Sintesi!l8</v>
      </c>
      <c r="D101" s="59" t="str">
        <f>CONCATENATE("Sintesi!",Riferimenti!D101)</f>
        <v>Sintesi!m8</v>
      </c>
    </row>
    <row r="102" spans="1:4" ht="12.75">
      <c r="A102" t="str">
        <f>CONCATENATE("Datiprove!",Riferimenti!A102)</f>
        <v>Datiprove!d6</v>
      </c>
      <c r="B102" s="59" t="str">
        <f>CONCATENATE("Sintesi!",Riferimenti!B102)</f>
        <v>Sintesi!n9</v>
      </c>
      <c r="C102" s="59" t="str">
        <f>CONCATENATE("Sintesi!",Riferimenti!C102)</f>
        <v>Sintesi!l9</v>
      </c>
      <c r="D102" s="59" t="str">
        <f>CONCATENATE("Sintesi!",Riferimenti!D102)</f>
        <v>Sintesi!m9</v>
      </c>
    </row>
    <row r="103" spans="1:4" ht="12.75">
      <c r="A103" t="str">
        <f>CONCATENATE("Datiprove!",Riferimenti!A103)</f>
        <v>Datiprove!d6</v>
      </c>
      <c r="B103" s="59" t="str">
        <f>CONCATENATE("Sintesi!",Riferimenti!B103)</f>
        <v>Sintesi!n10</v>
      </c>
      <c r="C103" s="59" t="str">
        <f>CONCATENATE("Sintesi!",Riferimenti!C103)</f>
        <v>Sintesi!l10</v>
      </c>
      <c r="D103" s="59" t="str">
        <f>CONCATENATE("Sintesi!",Riferimenti!D103)</f>
        <v>Sintesi!m10</v>
      </c>
    </row>
    <row r="104" spans="1:4" ht="12.75">
      <c r="A104" t="str">
        <f>CONCATENATE("Datiprove!",Riferimenti!A104)</f>
        <v>Datiprove!d7</v>
      </c>
      <c r="B104" s="59" t="str">
        <f>CONCATENATE("Sintesi!",Riferimenti!B104)</f>
        <v>Sintesi!n11</v>
      </c>
      <c r="C104" s="59" t="str">
        <f>CONCATENATE("Sintesi!",Riferimenti!C104)</f>
        <v>Sintesi!l11</v>
      </c>
      <c r="D104" s="59" t="str">
        <f>CONCATENATE("Sintesi!",Riferimenti!D104)</f>
        <v>Sintesi!m11</v>
      </c>
    </row>
    <row r="105" spans="1:4" ht="12.75">
      <c r="A105" t="str">
        <f>CONCATENATE("Datiprove!",Riferimenti!A105)</f>
        <v>Datiprove!d7</v>
      </c>
      <c r="B105" s="59" t="str">
        <f>CONCATENATE("Sintesi!",Riferimenti!B105)</f>
        <v>Sintesi!n12</v>
      </c>
      <c r="C105" s="59" t="str">
        <f>CONCATENATE("Sintesi!",Riferimenti!C105)</f>
        <v>Sintesi!l12</v>
      </c>
      <c r="D105" s="59" t="str">
        <f>CONCATENATE("Sintesi!",Riferimenti!D105)</f>
        <v>Sintesi!m12</v>
      </c>
    </row>
    <row r="106" spans="1:4" ht="12.75">
      <c r="A106" t="str">
        <f>CONCATENATE("Datiprove!",Riferimenti!A106)</f>
        <v>Datiprove!d8</v>
      </c>
      <c r="B106" s="59" t="str">
        <f>CONCATENATE("Sintesi!",Riferimenti!B106)</f>
        <v>Sintesi!n13</v>
      </c>
      <c r="C106" s="59" t="str">
        <f>CONCATENATE("Sintesi!",Riferimenti!C106)</f>
        <v>Sintesi!l13</v>
      </c>
      <c r="D106" s="59" t="str">
        <f>CONCATENATE("Sintesi!",Riferimenti!D106)</f>
        <v>Sintesi!m13</v>
      </c>
    </row>
    <row r="107" spans="1:4" ht="12.75">
      <c r="A107" t="str">
        <f>CONCATENATE("Datiprove!",Riferimenti!A107)</f>
        <v>Datiprove!d8</v>
      </c>
      <c r="B107" s="59" t="str">
        <f>CONCATENATE("Sintesi!",Riferimenti!B107)</f>
        <v>Sintesi!n14</v>
      </c>
      <c r="C107" s="59" t="str">
        <f>CONCATENATE("Sintesi!",Riferimenti!C107)</f>
        <v>Sintesi!l14</v>
      </c>
      <c r="D107" s="59" t="str">
        <f>CONCATENATE("Sintesi!",Riferimenti!D107)</f>
        <v>Sintesi!m14</v>
      </c>
    </row>
    <row r="108" spans="1:4" ht="12.75">
      <c r="A108" t="str">
        <f>CONCATENATE("Datiprove!",Riferimenti!A108)</f>
        <v>Datiprove!d9</v>
      </c>
      <c r="B108" s="59" t="str">
        <f>CONCATENATE("Sintesi!",Riferimenti!B108)</f>
        <v>Sintesi!n15</v>
      </c>
      <c r="C108" s="59" t="str">
        <f>CONCATENATE("Sintesi!",Riferimenti!C108)</f>
        <v>Sintesi!l15</v>
      </c>
      <c r="D108" s="59" t="str">
        <f>CONCATENATE("Sintesi!",Riferimenti!D108)</f>
        <v>Sintesi!m15</v>
      </c>
    </row>
    <row r="109" spans="1:4" ht="12.75">
      <c r="A109" t="str">
        <f>CONCATENATE("Datiprove!",Riferimenti!A109)</f>
        <v>Datiprove!d9</v>
      </c>
      <c r="B109" s="59" t="str">
        <f>CONCATENATE("Sintesi!",Riferimenti!B109)</f>
        <v>Sintesi!n16</v>
      </c>
      <c r="C109" s="59" t="str">
        <f>CONCATENATE("Sintesi!",Riferimenti!C109)</f>
        <v>Sintesi!l16</v>
      </c>
      <c r="D109" s="59" t="str">
        <f>CONCATENATE("Sintesi!",Riferimenti!D109)</f>
        <v>Sintesi!m16</v>
      </c>
    </row>
    <row r="110" spans="1:4" ht="12.75">
      <c r="A110" t="str">
        <f>CONCATENATE("Datiprove!",Riferimenti!A110)</f>
        <v>Datiprove!d10</v>
      </c>
      <c r="B110" s="59" t="str">
        <f>CONCATENATE("Sintesi!",Riferimenti!B110)</f>
        <v>Sintesi!n17</v>
      </c>
      <c r="C110" s="59" t="str">
        <f>CONCATENATE("Sintesi!",Riferimenti!C110)</f>
        <v>Sintesi!l17</v>
      </c>
      <c r="D110" s="59" t="str">
        <f>CONCATENATE("Sintesi!",Riferimenti!D110)</f>
        <v>Sintesi!m17</v>
      </c>
    </row>
    <row r="111" spans="1:4" ht="12.75">
      <c r="A111" t="str">
        <f>CONCATENATE("Datiprove!",Riferimenti!A111)</f>
        <v>Datiprove!d10</v>
      </c>
      <c r="B111" s="59" t="str">
        <f>CONCATENATE("Sintesi!",Riferimenti!B111)</f>
        <v>Sintesi!n18</v>
      </c>
      <c r="C111" s="59" t="str">
        <f>CONCATENATE("Sintesi!",Riferimenti!C111)</f>
        <v>Sintesi!l18</v>
      </c>
      <c r="D111" s="59" t="str">
        <f>CONCATENATE("Sintesi!",Riferimenti!D111)</f>
        <v>Sintesi!m18</v>
      </c>
    </row>
    <row r="112" spans="1:4" ht="12.75">
      <c r="A112" t="str">
        <f>CONCATENATE("Datiprove!",Riferimenti!A112)</f>
        <v>Datiprove!d11</v>
      </c>
      <c r="B112" s="59" t="str">
        <f>CONCATENATE("Sintesi!",Riferimenti!B112)</f>
        <v>Sintesi!n19</v>
      </c>
      <c r="C112" s="59" t="str">
        <f>CONCATENATE("Sintesi!",Riferimenti!C112)</f>
        <v>Sintesi!l19</v>
      </c>
      <c r="D112" s="59" t="str">
        <f>CONCATENATE("Sintesi!",Riferimenti!D112)</f>
        <v>Sintesi!m19</v>
      </c>
    </row>
    <row r="113" spans="1:4" ht="12.75">
      <c r="A113" t="str">
        <f>CONCATENATE("Datiprove!",Riferimenti!A113)</f>
        <v>Datiprove!d11</v>
      </c>
      <c r="B113" s="59" t="str">
        <f>CONCATENATE("Sintesi!",Riferimenti!B113)</f>
        <v>Sintesi!n20</v>
      </c>
      <c r="C113" s="59" t="str">
        <f>CONCATENATE("Sintesi!",Riferimenti!C113)</f>
        <v>Sintesi!l20</v>
      </c>
      <c r="D113" s="59" t="str">
        <f>CONCATENATE("Sintesi!",Riferimenti!D113)</f>
        <v>Sintesi!m20</v>
      </c>
    </row>
    <row r="114" spans="1:4" ht="12.75">
      <c r="A114" t="str">
        <f>CONCATENATE("Datiprove!",Riferimenti!A114)</f>
        <v>Datiprove!d12</v>
      </c>
      <c r="B114" s="59" t="str">
        <f>CONCATENATE("Sintesi!",Riferimenti!B114)</f>
        <v>Sintesi!n21</v>
      </c>
      <c r="C114" s="59" t="str">
        <f>CONCATENATE("Sintesi!",Riferimenti!C114)</f>
        <v>Sintesi!l21</v>
      </c>
      <c r="D114" s="59" t="str">
        <f>CONCATENATE("Sintesi!",Riferimenti!D114)</f>
        <v>Sintesi!m21</v>
      </c>
    </row>
    <row r="115" spans="1:4" ht="12.75">
      <c r="A115" t="str">
        <f>CONCATENATE("Datiprove!",Riferimenti!A115)</f>
        <v>Datiprove!d12</v>
      </c>
      <c r="B115" s="59" t="str">
        <f>CONCATENATE("Sintesi!",Riferimenti!B115)</f>
        <v>Sintesi!n22</v>
      </c>
      <c r="C115" s="59" t="str">
        <f>CONCATENATE("Sintesi!",Riferimenti!C115)</f>
        <v>Sintesi!l22</v>
      </c>
      <c r="D115" s="59" t="str">
        <f>CONCATENATE("Sintesi!",Riferimenti!D115)</f>
        <v>Sintesi!m22</v>
      </c>
    </row>
    <row r="116" spans="1:4" ht="12.75">
      <c r="A116" t="str">
        <f>CONCATENATE("Datiprove!",Riferimenti!A116)</f>
        <v>Datiprove!d13</v>
      </c>
      <c r="B116" s="59" t="str">
        <f>CONCATENATE("Sintesi!",Riferimenti!B116)</f>
        <v>Sintesi!n23</v>
      </c>
      <c r="C116" s="59" t="str">
        <f>CONCATENATE("Sintesi!",Riferimenti!C116)</f>
        <v>Sintesi!l23</v>
      </c>
      <c r="D116" s="59" t="str">
        <f>CONCATENATE("Sintesi!",Riferimenti!D116)</f>
        <v>Sintesi!m23</v>
      </c>
    </row>
    <row r="117" spans="1:4" ht="12.75">
      <c r="A117" t="str">
        <f>CONCATENATE("Datiprove!",Riferimenti!A117)</f>
        <v>Datiprove!d13</v>
      </c>
      <c r="B117" s="59" t="str">
        <f>CONCATENATE("Sintesi!",Riferimenti!B117)</f>
        <v>Sintesi!n24</v>
      </c>
      <c r="C117" s="59" t="str">
        <f>CONCATENATE("Sintesi!",Riferimenti!C117)</f>
        <v>Sintesi!l24</v>
      </c>
      <c r="D117" s="59" t="str">
        <f>CONCATENATE("Sintesi!",Riferimenti!D117)</f>
        <v>Sintesi!m24</v>
      </c>
    </row>
    <row r="118" spans="1:4" ht="12.75">
      <c r="A118" t="str">
        <f>CONCATENATE("Datiprove!",Riferimenti!A118)</f>
        <v>Datiprove!d14</v>
      </c>
      <c r="B118" s="59" t="str">
        <f>CONCATENATE("Sintesi!",Riferimenti!B118)</f>
        <v>Sintesi!n25</v>
      </c>
      <c r="C118" s="59" t="str">
        <f>CONCATENATE("Sintesi!",Riferimenti!C118)</f>
        <v>Sintesi!l25</v>
      </c>
      <c r="D118" s="59" t="str">
        <f>CONCATENATE("Sintesi!",Riferimenti!D118)</f>
        <v>Sintesi!m25</v>
      </c>
    </row>
    <row r="119" spans="1:4" ht="12.75">
      <c r="A119" t="str">
        <f>CONCATENATE("Datiprove!",Riferimenti!A119)</f>
        <v>Datiprove!d14</v>
      </c>
      <c r="B119" s="59" t="str">
        <f>CONCATENATE("Sintesi!",Riferimenti!B119)</f>
        <v>Sintesi!n26</v>
      </c>
      <c r="C119" s="59" t="str">
        <f>CONCATENATE("Sintesi!",Riferimenti!C119)</f>
        <v>Sintesi!l26</v>
      </c>
      <c r="D119" s="59" t="str">
        <f>CONCATENATE("Sintesi!",Riferimenti!D119)</f>
        <v>Sintesi!m26</v>
      </c>
    </row>
    <row r="120" spans="1:4" ht="12.75">
      <c r="A120" t="str">
        <f>CONCATENATE("Datiprove!",Riferimenti!A120)</f>
        <v>Datiprove!d15</v>
      </c>
      <c r="B120" s="59" t="str">
        <f>CONCATENATE("Sintesi!",Riferimenti!B120)</f>
        <v>Sintesi!n27</v>
      </c>
      <c r="C120" s="59" t="str">
        <f>CONCATENATE("Sintesi!",Riferimenti!C120)</f>
        <v>Sintesi!l27</v>
      </c>
      <c r="D120" s="59" t="str">
        <f>CONCATENATE("Sintesi!",Riferimenti!D120)</f>
        <v>Sintesi!m27</v>
      </c>
    </row>
    <row r="121" spans="1:4" ht="12.75">
      <c r="A121" t="str">
        <f>CONCATENATE("Datiprove!",Riferimenti!A121)</f>
        <v>Datiprove!d15</v>
      </c>
      <c r="B121" s="59" t="str">
        <f>CONCATENATE("Sintesi!",Riferimenti!B121)</f>
        <v>Sintesi!n28</v>
      </c>
      <c r="C121" s="59" t="str">
        <f>CONCATENATE("Sintesi!",Riferimenti!C121)</f>
        <v>Sintesi!l28</v>
      </c>
      <c r="D121" s="59" t="str">
        <f>CONCATENATE("Sintesi!",Riferimenti!D121)</f>
        <v>Sintesi!m28</v>
      </c>
    </row>
    <row r="122" spans="1:4" ht="12.75">
      <c r="A122" t="str">
        <f>CONCATENATE("Datiprove!",Riferimenti!A122)</f>
        <v>Datiprove!d16</v>
      </c>
      <c r="B122" s="59" t="str">
        <f>CONCATENATE("Sintesi!",Riferimenti!B122)</f>
        <v>Sintesi!n29</v>
      </c>
      <c r="C122" s="59" t="str">
        <f>CONCATENATE("Sintesi!",Riferimenti!C122)</f>
        <v>Sintesi!l29</v>
      </c>
      <c r="D122" s="59" t="str">
        <f>CONCATENATE("Sintesi!",Riferimenti!D122)</f>
        <v>Sintesi!m29</v>
      </c>
    </row>
    <row r="123" spans="1:4" ht="12.75">
      <c r="A123" t="str">
        <f>CONCATENATE("Datiprove!",Riferimenti!A123)</f>
        <v>Datiprove!d16</v>
      </c>
      <c r="B123" s="59" t="str">
        <f>CONCATENATE("Sintesi!",Riferimenti!B123)</f>
        <v>Sintesi!n30</v>
      </c>
      <c r="C123" s="59" t="str">
        <f>CONCATENATE("Sintesi!",Riferimenti!C123)</f>
        <v>Sintesi!l30</v>
      </c>
      <c r="D123" s="59" t="str">
        <f>CONCATENATE("Sintesi!",Riferimenti!D123)</f>
        <v>Sintesi!m30</v>
      </c>
    </row>
    <row r="124" spans="1:4" ht="12.75">
      <c r="A124" t="str">
        <f>CONCATENATE("Datiprove!",Riferimenti!A124)</f>
        <v>Datiprove!d17</v>
      </c>
      <c r="B124" s="59" t="str">
        <f>CONCATENATE("Sintesi!",Riferimenti!B124)</f>
        <v>Sintesi!n31</v>
      </c>
      <c r="C124" s="59" t="str">
        <f>CONCATENATE("Sintesi!",Riferimenti!C124)</f>
        <v>Sintesi!l31</v>
      </c>
      <c r="D124" s="59" t="str">
        <f>CONCATENATE("Sintesi!",Riferimenti!D124)</f>
        <v>Sintesi!m31</v>
      </c>
    </row>
    <row r="125" spans="1:4" ht="12.75">
      <c r="A125" t="str">
        <f>CONCATENATE("Datiprove!",Riferimenti!A125)</f>
        <v>Datiprove!d17</v>
      </c>
      <c r="B125" s="59" t="str">
        <f>CONCATENATE("Sintesi!",Riferimenti!B125)</f>
        <v>Sintesi!n32</v>
      </c>
      <c r="C125" s="59" t="str">
        <f>CONCATENATE("Sintesi!",Riferimenti!C125)</f>
        <v>Sintesi!l32</v>
      </c>
      <c r="D125" s="59" t="str">
        <f>CONCATENATE("Sintesi!",Riferimenti!D125)</f>
        <v>Sintesi!m32</v>
      </c>
    </row>
    <row r="126" spans="1:4" ht="12.75">
      <c r="A126" t="str">
        <f>CONCATENATE("Datiprove!",Riferimenti!A126)</f>
        <v>Datiprove!d18</v>
      </c>
      <c r="B126" s="59" t="str">
        <f>CONCATENATE("Sintesi!",Riferimenti!B126)</f>
        <v>Sintesi!n33</v>
      </c>
      <c r="C126" s="59" t="str">
        <f>CONCATENATE("Sintesi!",Riferimenti!C126)</f>
        <v>Sintesi!l33</v>
      </c>
      <c r="D126" s="59" t="str">
        <f>CONCATENATE("Sintesi!",Riferimenti!D126)</f>
        <v>Sintesi!m33</v>
      </c>
    </row>
    <row r="127" spans="1:4" ht="12.75">
      <c r="A127" t="str">
        <f>CONCATENATE("Datiprove!",Riferimenti!A127)</f>
        <v>Datiprove!d18</v>
      </c>
      <c r="B127" s="59" t="str">
        <f>CONCATENATE("Sintesi!",Riferimenti!B127)</f>
        <v>Sintesi!n34</v>
      </c>
      <c r="C127" s="59" t="str">
        <f>CONCATENATE("Sintesi!",Riferimenti!C127)</f>
        <v>Sintesi!l34</v>
      </c>
      <c r="D127" s="59" t="str">
        <f>CONCATENATE("Sintesi!",Riferimenti!D127)</f>
        <v>Sintesi!m34</v>
      </c>
    </row>
    <row r="128" spans="1:4" ht="12.75">
      <c r="A128" t="str">
        <f>CONCATENATE("Datiprove!",Riferimenti!A128)</f>
        <v>Datiprove!d19</v>
      </c>
      <c r="B128" s="59" t="str">
        <f>CONCATENATE("Sintesi!",Riferimenti!B128)</f>
        <v>Sintesi!n35</v>
      </c>
      <c r="C128" s="59" t="str">
        <f>CONCATENATE("Sintesi!",Riferimenti!C128)</f>
        <v>Sintesi!l35</v>
      </c>
      <c r="D128" s="59" t="str">
        <f>CONCATENATE("Sintesi!",Riferimenti!D128)</f>
        <v>Sintesi!m35</v>
      </c>
    </row>
    <row r="129" spans="1:4" ht="12.75">
      <c r="A129" t="str">
        <f>CONCATENATE("Datiprove!",Riferimenti!A129)</f>
        <v>Datiprove!d19</v>
      </c>
      <c r="B129" s="59" t="str">
        <f>CONCATENATE("Sintesi!",Riferimenti!B129)</f>
        <v>Sintesi!n36</v>
      </c>
      <c r="C129" s="59" t="str">
        <f>CONCATENATE("Sintesi!",Riferimenti!C129)</f>
        <v>Sintesi!l36</v>
      </c>
      <c r="D129" s="59" t="str">
        <f>CONCATENATE("Sintesi!",Riferimenti!D129)</f>
        <v>Sintesi!m36</v>
      </c>
    </row>
    <row r="130" spans="1:4" ht="12.75">
      <c r="A130" t="str">
        <f>CONCATENATE("Datiprove!",Riferimenti!A130)</f>
        <v>Datiprove!d20</v>
      </c>
      <c r="B130" s="59" t="str">
        <f>CONCATENATE("Sintesi!",Riferimenti!B130)</f>
        <v>Sintesi!n37</v>
      </c>
      <c r="C130" s="59" t="str">
        <f>CONCATENATE("Sintesi!",Riferimenti!C130)</f>
        <v>Sintesi!l37</v>
      </c>
      <c r="D130" s="59" t="str">
        <f>CONCATENATE("Sintesi!",Riferimenti!D130)</f>
        <v>Sintesi!m37</v>
      </c>
    </row>
    <row r="131" spans="1:4" ht="12.75">
      <c r="A131" t="str">
        <f>CONCATENATE("Datiprove!",Riferimenti!A131)</f>
        <v>Datiprove!d20</v>
      </c>
      <c r="B131" s="59" t="str">
        <f>CONCATENATE("Sintesi!",Riferimenti!B131)</f>
        <v>Sintesi!n38</v>
      </c>
      <c r="C131" s="59" t="str">
        <f>CONCATENATE("Sintesi!",Riferimenti!C131)</f>
        <v>Sintesi!l38</v>
      </c>
      <c r="D131" s="59" t="str">
        <f>CONCATENATE("Sintesi!",Riferimenti!D131)</f>
        <v>Sintesi!m38</v>
      </c>
    </row>
    <row r="132" spans="1:4" ht="12.75">
      <c r="A132" t="str">
        <f>CONCATENATE("Datiprove!",Riferimenti!A132)</f>
        <v>Datiprove!d21</v>
      </c>
      <c r="B132" s="59" t="str">
        <f>CONCATENATE("Sintesi!",Riferimenti!B132)</f>
        <v>Sintesi!n39</v>
      </c>
      <c r="C132" s="59" t="str">
        <f>CONCATENATE("Sintesi!",Riferimenti!C132)</f>
        <v>Sintesi!l39</v>
      </c>
      <c r="D132" s="59" t="str">
        <f>CONCATENATE("Sintesi!",Riferimenti!D132)</f>
        <v>Sintesi!m39</v>
      </c>
    </row>
    <row r="133" spans="1:4" ht="12.75">
      <c r="A133" t="str">
        <f>CONCATENATE("Datiprove!",Riferimenti!A133)</f>
        <v>Datiprove!d21</v>
      </c>
      <c r="B133" s="59" t="str">
        <f>CONCATENATE("Sintesi!",Riferimenti!B133)</f>
        <v>Sintesi!n40</v>
      </c>
      <c r="C133" s="59" t="str">
        <f>CONCATENATE("Sintesi!",Riferimenti!C133)</f>
        <v>Sintesi!l40</v>
      </c>
      <c r="D133" s="59" t="str">
        <f>CONCATENATE("Sintesi!",Riferimenti!D133)</f>
        <v>Sintesi!m40</v>
      </c>
    </row>
    <row r="134" spans="1:4" ht="12.75">
      <c r="A134" t="str">
        <f>CONCATENATE("Datiprove!",Riferimenti!A134)</f>
        <v>Datiprove!d22</v>
      </c>
      <c r="B134" s="59" t="str">
        <f>CONCATENATE("Sintesi!",Riferimenti!B134)</f>
        <v>Sintesi!n41</v>
      </c>
      <c r="C134" s="59" t="str">
        <f>CONCATENATE("Sintesi!",Riferimenti!C134)</f>
        <v>Sintesi!l41</v>
      </c>
      <c r="D134" s="59" t="str">
        <f>CONCATENATE("Sintesi!",Riferimenti!D134)</f>
        <v>Sintesi!m41</v>
      </c>
    </row>
    <row r="135" spans="1:4" ht="12.75">
      <c r="A135" t="str">
        <f>CONCATENATE("Datiprove!",Riferimenti!A135)</f>
        <v>Datiprove!d22</v>
      </c>
      <c r="B135" s="59" t="str">
        <f>CONCATENATE("Sintesi!",Riferimenti!B135)</f>
        <v>Sintesi!n42</v>
      </c>
      <c r="C135" s="59" t="str">
        <f>CONCATENATE("Sintesi!",Riferimenti!C135)</f>
        <v>Sintesi!l42</v>
      </c>
      <c r="D135" s="59" t="str">
        <f>CONCATENATE("Sintesi!",Riferimenti!D135)</f>
        <v>Sintesi!m42</v>
      </c>
    </row>
    <row r="136" spans="1:4" ht="12.75">
      <c r="A136" t="str">
        <f>CONCATENATE("Datiprove!",Riferimenti!A136)</f>
        <v>Datiprove!d23</v>
      </c>
      <c r="B136" s="59" t="str">
        <f>CONCATENATE("Sintesi!",Riferimenti!B136)</f>
        <v>Sintesi!n43</v>
      </c>
      <c r="C136" s="59" t="str">
        <f>CONCATENATE("Sintesi!",Riferimenti!C136)</f>
        <v>Sintesi!l43</v>
      </c>
      <c r="D136" s="59" t="str">
        <f>CONCATENATE("Sintesi!",Riferimenti!D136)</f>
        <v>Sintesi!m43</v>
      </c>
    </row>
    <row r="137" spans="1:4" ht="12.75">
      <c r="A137" t="str">
        <f>CONCATENATE("Datiprove!",Riferimenti!A137)</f>
        <v>Datiprove!d23</v>
      </c>
      <c r="B137" s="59" t="str">
        <f>CONCATENATE("Sintesi!",Riferimenti!B137)</f>
        <v>Sintesi!n44</v>
      </c>
      <c r="C137" s="59" t="str">
        <f>CONCATENATE("Sintesi!",Riferimenti!C137)</f>
        <v>Sintesi!l44</v>
      </c>
      <c r="D137" s="59" t="str">
        <f>CONCATENATE("Sintesi!",Riferimenti!D137)</f>
        <v>Sintesi!m44</v>
      </c>
    </row>
    <row r="138" spans="1:4" ht="12.75">
      <c r="A138" t="str">
        <f>CONCATENATE("Datiprove!",Riferimenti!A138)</f>
        <v>Datiprove!d24</v>
      </c>
      <c r="B138" s="59" t="str">
        <f>CONCATENATE("Sintesi!",Riferimenti!B138)</f>
        <v>Sintesi!n45</v>
      </c>
      <c r="C138" s="59" t="str">
        <f>CONCATENATE("Sintesi!",Riferimenti!C138)</f>
        <v>Sintesi!l45</v>
      </c>
      <c r="D138" s="59" t="str">
        <f>CONCATENATE("Sintesi!",Riferimenti!D138)</f>
        <v>Sintesi!m45</v>
      </c>
    </row>
    <row r="139" spans="1:4" ht="12.75">
      <c r="A139" t="str">
        <f>CONCATENATE("Datiprove!",Riferimenti!A139)</f>
        <v>Datiprove!d24</v>
      </c>
      <c r="B139" s="59" t="str">
        <f>CONCATENATE("Sintesi!",Riferimenti!B139)</f>
        <v>Sintesi!n46</v>
      </c>
      <c r="C139" s="59" t="str">
        <f>CONCATENATE("Sintesi!",Riferimenti!C139)</f>
        <v>Sintesi!l46</v>
      </c>
      <c r="D139" s="59" t="str">
        <f>CONCATENATE("Sintesi!",Riferimenti!D139)</f>
        <v>Sintesi!m46</v>
      </c>
    </row>
    <row r="140" spans="1:4" ht="12.75">
      <c r="A140" t="str">
        <f>CONCATENATE("Datiprove!",Riferimenti!A140)</f>
        <v>Datiprove!d25</v>
      </c>
      <c r="B140" s="59" t="str">
        <f>CONCATENATE("Sintesi!",Riferimenti!B140)</f>
        <v>Sintesi!n47</v>
      </c>
      <c r="C140" s="59" t="str">
        <f>CONCATENATE("Sintesi!",Riferimenti!C140)</f>
        <v>Sintesi!l47</v>
      </c>
      <c r="D140" s="59" t="str">
        <f>CONCATENATE("Sintesi!",Riferimenti!D140)</f>
        <v>Sintesi!m47</v>
      </c>
    </row>
    <row r="141" spans="1:4" ht="12.75">
      <c r="A141" t="str">
        <f>CONCATENATE("Datiprove!",Riferimenti!A141)</f>
        <v>Datiprove!d25</v>
      </c>
      <c r="B141" s="59" t="str">
        <f>CONCATENATE("Sintesi!",Riferimenti!B141)</f>
        <v>Sintesi!n48</v>
      </c>
      <c r="C141" s="59" t="str">
        <f>CONCATENATE("Sintesi!",Riferimenti!C141)</f>
        <v>Sintesi!l48</v>
      </c>
      <c r="D141" s="59" t="str">
        <f>CONCATENATE("Sintesi!",Riferimenti!D141)</f>
        <v>Sintesi!m48</v>
      </c>
    </row>
    <row r="142" spans="1:4" ht="12.75">
      <c r="A142" t="str">
        <f>CONCATENATE("Datiprove!",Riferimenti!A142)</f>
        <v>Datiprove!d26</v>
      </c>
      <c r="B142" s="59" t="str">
        <f>CONCATENATE("Sintesi!",Riferimenti!B142)</f>
        <v>Sintesi!n49</v>
      </c>
      <c r="C142" s="59" t="str">
        <f>CONCATENATE("Sintesi!",Riferimenti!C142)</f>
        <v>Sintesi!l49</v>
      </c>
      <c r="D142" s="59" t="str">
        <f>CONCATENATE("Sintesi!",Riferimenti!D142)</f>
        <v>Sintesi!m49</v>
      </c>
    </row>
    <row r="143" spans="1:4" ht="12.75">
      <c r="A143" t="str">
        <f>CONCATENATE("Datiprove!",Riferimenti!A143)</f>
        <v>Datiprove!d26</v>
      </c>
      <c r="B143" s="59" t="str">
        <f>CONCATENATE("Sintesi!",Riferimenti!B143)</f>
        <v>Sintesi!n50</v>
      </c>
      <c r="C143" s="59" t="str">
        <f>CONCATENATE("Sintesi!",Riferimenti!C143)</f>
        <v>Sintesi!l50</v>
      </c>
      <c r="D143" s="59" t="str">
        <f>CONCATENATE("Sintesi!",Riferimenti!D143)</f>
        <v>Sintesi!m50</v>
      </c>
    </row>
    <row r="144" ht="12.75">
      <c r="D144" s="59"/>
    </row>
  </sheetData>
  <sheetProtection password="CCF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Barni</dc:creator>
  <cp:keywords/>
  <dc:description/>
  <cp:lastModifiedBy>Regione Toscana</cp:lastModifiedBy>
  <cp:lastPrinted>2005-07-19T12:29:52Z</cp:lastPrinted>
  <dcterms:created xsi:type="dcterms:W3CDTF">2000-11-08T12:49:48Z</dcterms:created>
  <dcterms:modified xsi:type="dcterms:W3CDTF">2005-02-02T12:24:55Z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